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demo\Desktop\BUKU PERANGKAAN 2021_EXCEL_LOCK FILE\"/>
    </mc:Choice>
  </mc:AlternateContent>
  <xr:revisionPtr revIDLastSave="0" documentId="8_{3131F971-E380-447B-89A3-C957E369CF6C}" xr6:coauthVersionLast="47" xr6:coauthVersionMax="47" xr10:uidLastSave="{00000000-0000-0000-0000-000000000000}"/>
  <bookViews>
    <workbookView xWindow="-120" yWindow="-120" windowWidth="29040" windowHeight="15720" tabRatio="720" firstSheet="5" activeTab="14"/>
  </bookViews>
  <sheets>
    <sheet name="MALAY_BAN1&amp;BAN2" sheetId="1" r:id="rId1"/>
    <sheet name="MALAY_BAN3&amp;BAN4" sheetId="14" r:id="rId2"/>
    <sheet name="MALAY_BAN5" sheetId="11" r:id="rId3"/>
    <sheet name="MALAY_BAN6" sheetId="10" r:id="rId4"/>
    <sheet name="MALAY_SEMB" sheetId="4" r:id="rId5"/>
    <sheet name="MALAY_SEMB2" sheetId="13" r:id="rId6"/>
    <sheet name="MALAY_PENGELUARAN" sheetId="22" r:id="rId7"/>
    <sheet name="SUA_BEEF" sheetId="15" r:id="rId8"/>
    <sheet name="SUA_MUTTON" sheetId="16" r:id="rId9"/>
    <sheet name="SUA_PORK" sheetId="17" r:id="rId10"/>
    <sheet name="SUA_CHICKEN MEAT" sheetId="18" r:id="rId11"/>
    <sheet name="SUA_DUCK MEAT" sheetId="19" r:id="rId12"/>
    <sheet name="SUA_EGG" sheetId="20" r:id="rId13"/>
    <sheet name="SUA_FRESH MILK" sheetId="21" r:id="rId14"/>
    <sheet name="MALAY_NILDG" sheetId="8" r:id="rId15"/>
  </sheets>
  <externalReferences>
    <externalReference r:id="rId16"/>
    <externalReference r:id="rId17"/>
  </externalReferences>
  <definedNames>
    <definedName name="_1__123Graph_ACHART_1" hidden="1">[2]BORONG!$D$57:$M$57</definedName>
    <definedName name="_2__123Graph_ACHART_10" hidden="1">[1]SMALAY_BAN1!$G$10:$G$21</definedName>
    <definedName name="_3__123Graph_AChart_10F" hidden="1">#REF!</definedName>
    <definedName name="_4__123Graph_ACHART_11" hidden="1">[1]SMALAY_BAN4!$S$11:$S$22</definedName>
    <definedName name="_5__123Graph_AChart_11F" hidden="1">#REF!</definedName>
    <definedName name="_6__123Graph_ACHART_12" hidden="1">[1]SMALAY_BAN5!$S$11:$S$22</definedName>
    <definedName name="_7__123Graph_AChart_12F" hidden="1">#REF!</definedName>
    <definedName name="_8__123Graph_ACHART_13" hidden="1">[1]SMALAY_BAN6!$S$11:$S$22</definedName>
    <definedName name="_9__123Graph_AChart_13G" hidden="1">#REF!</definedName>
    <definedName name="_10__123Graph_ACHART_14" hidden="1">[2]RUNCIT!$D$55:$M$55</definedName>
    <definedName name="_11__123Graph_AChart_14G" hidden="1">#REF!</definedName>
    <definedName name="_12__123Graph_ACHART_15" hidden="1">[2]RUNCIT!$D$58:$M$58</definedName>
    <definedName name="_13__123Graph_AChart_15G" hidden="1">#REF!</definedName>
    <definedName name="_14__123Graph_ACHART_16" hidden="1">[2]RUNCIT!$D$70:$M$70</definedName>
    <definedName name="_15__123Graph_AChart_16G" hidden="1">#REF!</definedName>
    <definedName name="_16__123Graph_ACHART_17" hidden="1">[2]RUNCIT!$D$76:$M$76</definedName>
    <definedName name="_17__123Graph_AChart_17G" hidden="1">#REF!</definedName>
    <definedName name="_18__123Graph_ACHART_18" hidden="1">[2]RUNCIT!$D$80:$M$80</definedName>
    <definedName name="_19__123Graph_AChart_18G" hidden="1">#REF!</definedName>
    <definedName name="_20__123Graph_AChart_19H" localSheetId="6" hidden="1">MALAY_PENGELUARAN!#REF!</definedName>
    <definedName name="_21__123Graph_AChart_19H" hidden="1">MALAY_NILDG!#REF!</definedName>
    <definedName name="_22__123Graph_AChart_1E" hidden="1">#REF!</definedName>
    <definedName name="_23__123Graph_ACHART_2" hidden="1">[2]BORONG!$D$78:$M$78</definedName>
    <definedName name="_24__123Graph_AChart_20H" localSheetId="6" hidden="1">MALAY_PENGELUARAN!#REF!</definedName>
    <definedName name="_25__123Graph_AChart_20H" hidden="1">MALAY_NILDG!#REF!</definedName>
    <definedName name="_26__123Graph_ACHART_21" hidden="1">[1]SMALAY_BAN9!$E$7:$E$18</definedName>
    <definedName name="_27__123Graph_AChart_21H" localSheetId="6" hidden="1">MALAY_PENGELUARAN!#REF!</definedName>
    <definedName name="_28__123Graph_AChart_21H" hidden="1">MALAY_NILDG!#REF!</definedName>
    <definedName name="_29__123Graph_AChart_22H" localSheetId="6" hidden="1">MALAY_PENGELUARAN!#REF!</definedName>
    <definedName name="_30__123Graph_AChart_22H" hidden="1">MALAY_NILDG!#REF!</definedName>
    <definedName name="_31__123Graph_ACHART_23" hidden="1">[1]SMALAY_SEMB3!$C$20:$N$20</definedName>
    <definedName name="_32__123Graph_AChart_23H" localSheetId="6" hidden="1">MALAY_PENGELUARAN!#REF!</definedName>
    <definedName name="_33__123Graph_AChart_23H" hidden="1">MALAY_NILDG!#REF!</definedName>
    <definedName name="_34__123Graph_ACHART_24" hidden="1">[1]SMALAY_SEMB2!$B$10:$B$19</definedName>
    <definedName name="_35__123Graph_AChart_24H" localSheetId="6" hidden="1">MALAY_PENGELUARAN!#REF!</definedName>
    <definedName name="_36__123Graph_AChart_24H" hidden="1">MALAY_NILDG!#REF!</definedName>
    <definedName name="_37__123Graph_ACHART_25" hidden="1">[1]SMALAY_SEMB2!$D$10:$D$19</definedName>
    <definedName name="_38__123Graph_AChart_25I" hidden="1">#REF!</definedName>
    <definedName name="_39__123Graph_ACHART_26" hidden="1">[1]SMALAY_SEMB2!$E$10:$E$19</definedName>
    <definedName name="_40__123Graph_AChart_26I" hidden="1">#REF!</definedName>
    <definedName name="_41__123Graph_ACHART_27" hidden="1">[1]SMALAY_SEMB2!$F$10:$F$19</definedName>
    <definedName name="_42__123Graph_AChart_27I" hidden="1">#REF!</definedName>
    <definedName name="_43__123Graph_ACHART_28" hidden="1">[1]SMALAY_SEMB2!$C$10:$C$19</definedName>
    <definedName name="_44__123Graph_AChart_28I" hidden="1">#REF!</definedName>
    <definedName name="_45__123Graph_AChart_29I" hidden="1">#REF!</definedName>
    <definedName name="_46__123Graph_AChart_2E" hidden="1">#REF!</definedName>
    <definedName name="_47__123Graph_ACHART_3" hidden="1">[2]BORONG!$D$60:$M$60</definedName>
    <definedName name="_48__123Graph_AChart_30I" hidden="1">#REF!</definedName>
    <definedName name="_49__123Graph_AChart_3E" hidden="1">#REF!</definedName>
    <definedName name="_50__123Graph_ACHART_4" hidden="1">[1]SMALAY_BAN2!$F$9:$F$28</definedName>
    <definedName name="_51__123Graph_AChart_4E" hidden="1">#REF!</definedName>
    <definedName name="_52__123Graph_ACHART_5" hidden="1">[2]BORONG!$D$82:$M$82</definedName>
    <definedName name="_53__123Graph_AChart_5E" hidden="1">#REF!</definedName>
    <definedName name="_54__123Graph_ACHART_6" hidden="1">[1]SMALAY_BAN1!$C$10:$C$21</definedName>
    <definedName name="_55__123Graph_AChart_6E" hidden="1">#REF!</definedName>
    <definedName name="_56__123Graph_ACHART_7" hidden="1">[1]SMALAY_BAN1!$D$10:$D$21</definedName>
    <definedName name="_57__123Graph_AChart_7F" hidden="1">#REF!</definedName>
    <definedName name="_58__123Graph_ACHART_8" hidden="1">[1]SMALAY_BAN1!$E$10:$E$21</definedName>
    <definedName name="_59__123Graph_AChart_8F" hidden="1">#REF!</definedName>
    <definedName name="_60__123Graph_ACHART_9" hidden="1">[1]SMALAY_BAN1!$F$10:$F$21</definedName>
    <definedName name="_61__123Graph_AChart_9F" hidden="1">#REF!</definedName>
    <definedName name="_62__123Graph_BCHART_15" hidden="1">[2]RUNCIT!$D$59:$M$59</definedName>
    <definedName name="_63__123Graph_BCHART_16" hidden="1">[2]RUNCIT!$D$67:$M$67</definedName>
    <definedName name="_64__123Graph_BCHART_17" hidden="1">[2]RUNCIT!$D$77:$M$77</definedName>
    <definedName name="_65__123Graph_BCHART_18" hidden="1">[2]RUNCIT!$D$81:$M$81</definedName>
    <definedName name="_66__123Graph_BCHART_2" hidden="1">[2]BORONG!$D$79:$M$79</definedName>
    <definedName name="_67__123Graph_BCHART_3" hidden="1">[2]BORONG!$D$61:$M$61</definedName>
    <definedName name="_68__123Graph_BCHART_5" hidden="1">[2]BORONG!$D$83:$M$83</definedName>
    <definedName name="_69__123Graph_CCHART_17" hidden="1">[2]RUNCIT!$D$78:$M$78</definedName>
    <definedName name="_70__123Graph_CCHART_2" hidden="1">[2]BORONG!$D$80:$M$80</definedName>
    <definedName name="_71__123Graph_XCHART_1" hidden="1">[2]BORONG!$D$54:$M$54</definedName>
    <definedName name="_72__123Graph_XCHART_10" hidden="1">[1]SMALAY_BAN1!$B$10:$B$21</definedName>
    <definedName name="_73__123Graph_XChart_10F" localSheetId="1" hidden="1">#REF!</definedName>
    <definedName name="_74__123Graph_XChart_10F" localSheetId="5" hidden="1">#REF!</definedName>
    <definedName name="_75__123Graph_XChart_10F" hidden="1">#REF!</definedName>
    <definedName name="_76__123Graph_XChart_11F" localSheetId="1" hidden="1">#REF!</definedName>
    <definedName name="_77__123Graph_XChart_11F" localSheetId="5" hidden="1">#REF!</definedName>
    <definedName name="_78__123Graph_XChart_11F" hidden="1">#REF!</definedName>
    <definedName name="_79__123Graph_XChart_12F" localSheetId="1" hidden="1">#REF!</definedName>
    <definedName name="_80__123Graph_XChart_12F" localSheetId="5" hidden="1">#REF!</definedName>
    <definedName name="_81__123Graph_XChart_12F" hidden="1">#REF!</definedName>
    <definedName name="_82__123Graph_XChart_14G" hidden="1">#REF!</definedName>
    <definedName name="_83__123Graph_XCHART_15" hidden="1">[2]RUNCIT!$D$52:$M$52</definedName>
    <definedName name="_84__123Graph_XChart_15G" hidden="1">#REF!</definedName>
    <definedName name="_85__123Graph_XCHART_16" hidden="1">[2]RUNCIT!$D$52:$M$52</definedName>
    <definedName name="_86__123Graph_XChart_16G" hidden="1">#REF!</definedName>
    <definedName name="_87__123Graph_XCHART_17" hidden="1">[2]RUNCIT!$D$52:$M$52</definedName>
    <definedName name="_88__123Graph_XChart_17G" hidden="1">#REF!</definedName>
    <definedName name="_89__123Graph_XCHART_18" hidden="1">[2]RUNCIT!$D$52:$M$52</definedName>
    <definedName name="_90__123Graph_XChart_18G" hidden="1">#REF!</definedName>
    <definedName name="_91__123Graph_XCHART_2" hidden="1">[2]BORONG!$D$54:$M$54</definedName>
    <definedName name="_92__123Graph_XChart_20H" localSheetId="6" hidden="1">MALAY_PENGELUARAN!$D$5:$D$5</definedName>
    <definedName name="_93__123Graph_XChart_20H" hidden="1">MALAY_NILDG!$D$5:$D$5</definedName>
    <definedName name="_94__123Graph_XChart_21H" localSheetId="6" hidden="1">MALAY_PENGELUARAN!$D$5:$D$5</definedName>
    <definedName name="_95__123Graph_XChart_21H" hidden="1">MALAY_NILDG!$D$5:$D$5</definedName>
    <definedName name="_96__123Graph_XChart_22H" localSheetId="6" hidden="1">MALAY_PENGELUARAN!$D$5:$D$5</definedName>
    <definedName name="_97__123Graph_XChart_22H" hidden="1">MALAY_NILDG!$D$5:$D$5</definedName>
    <definedName name="_98__123Graph_XChart_23H" localSheetId="6" hidden="1">MALAY_PENGELUARAN!$D$5:$D$5</definedName>
    <definedName name="_99__123Graph_XChart_23H" hidden="1">MALAY_NILDG!$D$5:$D$5</definedName>
    <definedName name="_100__123Graph_XChart_24H" localSheetId="6" hidden="1">MALAY_PENGELUARAN!$D$5:$D$5</definedName>
    <definedName name="_101__123Graph_XChart_24H" hidden="1">MALAY_NILDG!$D$5:$D$5</definedName>
    <definedName name="_102__123Graph_XCHART_25" hidden="1">[1]SMALAY_SEMB2!$A$10:$A$19</definedName>
    <definedName name="_103__123Graph_XCHART_26" hidden="1">[1]SMALAY_SEMB2!$A$10:$A$19</definedName>
    <definedName name="_104__123Graph_XChart_26I" hidden="1">#REF!</definedName>
    <definedName name="_105__123Graph_XCHART_27" hidden="1">[1]SMALAY_SEMB2!$A$10:$A$19</definedName>
    <definedName name="_106__123Graph_XChart_27I" hidden="1">#REF!</definedName>
    <definedName name="_107__123Graph_XCHART_28" hidden="1">[1]SMALAY_SEMB2!$A$10:$A$19</definedName>
    <definedName name="_108__123Graph_XChart_28I" hidden="1">#REF!</definedName>
    <definedName name="_109__123Graph_XChart_29I" hidden="1">#REF!</definedName>
    <definedName name="_110__123Graph_XChart_2E" localSheetId="1" hidden="1">#REF!</definedName>
    <definedName name="_111__123Graph_XChart_2E" localSheetId="5" hidden="1">#REF!</definedName>
    <definedName name="_112__123Graph_XChart_2E" hidden="1">#REF!</definedName>
    <definedName name="_113__123Graph_XCHART_3" hidden="1">[2]BORONG!$D$54:$M$54</definedName>
    <definedName name="_114__123Graph_XChart_30I" hidden="1">#REF!</definedName>
    <definedName name="_115__123Graph_XChart_3E" localSheetId="1" hidden="1">#REF!</definedName>
    <definedName name="_116__123Graph_XChart_3E" localSheetId="5" hidden="1">#REF!</definedName>
    <definedName name="_117__123Graph_XChart_3E" hidden="1">#REF!</definedName>
    <definedName name="_118__123Graph_XCHART_4" hidden="1">[1]SMALAY_BAN2!$A$9:$A$28</definedName>
    <definedName name="_119__123Graph_XChart_4E" localSheetId="1" hidden="1">#REF!</definedName>
    <definedName name="_120__123Graph_XChart_4E" localSheetId="5" hidden="1">#REF!</definedName>
    <definedName name="_121__123Graph_XChart_4E" hidden="1">#REF!</definedName>
    <definedName name="_122__123Graph_XCHART_5" hidden="1">[2]BORONG!$D$54:$M$54</definedName>
    <definedName name="_123__123Graph_XChart_5E" localSheetId="1" hidden="1">#REF!</definedName>
    <definedName name="_124__123Graph_XChart_5E" localSheetId="5" hidden="1">#REF!</definedName>
    <definedName name="_125__123Graph_XChart_5E" hidden="1">#REF!</definedName>
    <definedName name="_126__123Graph_XChart_6E" localSheetId="1" hidden="1">#REF!</definedName>
    <definedName name="_127__123Graph_XChart_6E" localSheetId="5" hidden="1">#REF!</definedName>
    <definedName name="_128__123Graph_XChart_6E" hidden="1">#REF!</definedName>
    <definedName name="_129__123Graph_XCHART_7" hidden="1">[1]SMALAY_BAN1!$B$10:$B$21</definedName>
    <definedName name="_130__123Graph_XCHART_8" hidden="1">[1]SMALAY_BAN1!$B$10:$B$21</definedName>
    <definedName name="_131__123Graph_XChart_8F" localSheetId="1" hidden="1">#REF!</definedName>
    <definedName name="_132__123Graph_XChart_8F" localSheetId="5" hidden="1">#REF!</definedName>
    <definedName name="_133__123Graph_XChart_8F" hidden="1">#REF!</definedName>
    <definedName name="_134__123Graph_XCHART_9" hidden="1">[1]SMALAY_BAN1!$B$10:$B$21</definedName>
    <definedName name="_135__123Graph_XChart_9F" localSheetId="1" hidden="1">#REF!</definedName>
    <definedName name="_136__123Graph_XChart_9F" localSheetId="5" hidden="1">#REF!</definedName>
    <definedName name="_137__123Graph_XChart_9F" hidden="1">#REF!</definedName>
    <definedName name="_Fill" localSheetId="1" hidden="1">'MALAY_BAN3&amp;BAN4'!#REF!</definedName>
    <definedName name="_Fill" localSheetId="7" hidden="1">SUA_BEEF!#REF!</definedName>
    <definedName name="_Fill" localSheetId="10" hidden="1">'SUA_CHICKEN MEAT'!#REF!</definedName>
    <definedName name="_Fill" localSheetId="11" hidden="1">'SUA_DUCK MEAT'!#REF!</definedName>
    <definedName name="_Fill" localSheetId="12" hidden="1">SUA_EGG!#REF!</definedName>
    <definedName name="_Fill" localSheetId="13" hidden="1">'SUA_FRESH MILK'!#REF!</definedName>
    <definedName name="_Fill" localSheetId="8" hidden="1">SUA_MUTTON!#REF!</definedName>
    <definedName name="_Fill" localSheetId="9" hidden="1">SUA_PORK!#REF!</definedName>
    <definedName name="_Fill" hidden="1">'MALAY_BAN1&amp;BAN2'!$D$51:$L$51</definedName>
    <definedName name="_xlnm.Print_Area" localSheetId="0">'MALAY_BAN1&amp;BAN2'!$B$2:$M$64</definedName>
    <definedName name="_xlnm.Print_Area" localSheetId="1">'MALAY_BAN3&amp;BAN4'!$A$2:$L$35</definedName>
    <definedName name="_xlnm.Print_Area" localSheetId="2">MALAY_BAN5!$A$1:$H$31</definedName>
    <definedName name="_xlnm.Print_Area" localSheetId="3">MALAY_BAN6!$A$2:$H$48</definedName>
    <definedName name="_xlnm.Print_Area" localSheetId="14">MALAY_NILDG!$B$2:$J$23</definedName>
    <definedName name="_xlnm.Print_Area" localSheetId="6">MALAY_PENGELUARAN!$B$2:$J$23</definedName>
    <definedName name="_xlnm.Print_Area" localSheetId="4">MALAY_SEMB!$B$1:$M$31</definedName>
    <definedName name="_xlnm.Print_Area" localSheetId="5">MALAY_SEMB2!$A$1:$I$31</definedName>
    <definedName name="_xlnm.Print_Area" localSheetId="7">SUA_BEEF!$B$2:$O$35</definedName>
    <definedName name="_xlnm.Print_Area" localSheetId="10">'SUA_CHICKEN MEAT'!$B$2:$O$35</definedName>
    <definedName name="_xlnm.Print_Area" localSheetId="11">'SUA_DUCK MEAT'!$B$2:$O$35</definedName>
    <definedName name="_xlnm.Print_Area" localSheetId="12">SUA_EGG!$B$2:$O$39</definedName>
    <definedName name="_xlnm.Print_Area" localSheetId="13">'SUA_FRESH MILK'!$B$2:$O$35</definedName>
    <definedName name="_xlnm.Print_Area" localSheetId="8">SUA_MUTTON!$B$2:$O$35</definedName>
    <definedName name="_xlnm.Print_Area" localSheetId="9">SUA_PORK!$B$2:$O$37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7" l="1"/>
  <c r="D33" i="17"/>
  <c r="E31" i="17"/>
  <c r="F31" i="17"/>
  <c r="G31" i="17"/>
  <c r="H31" i="17"/>
  <c r="I31" i="17"/>
  <c r="D31" i="17"/>
  <c r="I29" i="17"/>
  <c r="H29" i="17"/>
  <c r="E29" i="17"/>
  <c r="F29" i="17"/>
  <c r="G29" i="17"/>
  <c r="D29" i="17"/>
  <c r="I35" i="17"/>
  <c r="H35" i="17"/>
  <c r="G35" i="17"/>
  <c r="F35" i="17"/>
  <c r="E35" i="17"/>
  <c r="I25" i="17"/>
  <c r="I15" i="17"/>
  <c r="H25" i="17"/>
  <c r="F25" i="17"/>
  <c r="F15" i="17"/>
  <c r="O17" i="17"/>
  <c r="N17" i="17"/>
  <c r="M17" i="17"/>
  <c r="L17" i="17"/>
  <c r="K17" i="17"/>
  <c r="J17" i="17"/>
  <c r="O12" i="17"/>
  <c r="N12" i="17"/>
  <c r="M12" i="17"/>
  <c r="L12" i="17"/>
  <c r="K12" i="17"/>
  <c r="J12" i="17"/>
  <c r="O10" i="17"/>
  <c r="N10" i="17"/>
  <c r="M10" i="17"/>
  <c r="L10" i="17"/>
  <c r="K10" i="17"/>
  <c r="J10" i="17"/>
  <c r="I8" i="17"/>
  <c r="I23" i="17"/>
  <c r="H8" i="17"/>
  <c r="H23" i="17"/>
  <c r="G8" i="17"/>
  <c r="G23" i="17"/>
  <c r="G25" i="17"/>
  <c r="G33" i="17"/>
  <c r="F8" i="17"/>
  <c r="F23" i="17"/>
  <c r="E8" i="17"/>
  <c r="E23" i="17"/>
  <c r="E25" i="17"/>
  <c r="E15" i="17"/>
  <c r="D8" i="17"/>
  <c r="L15" i="17"/>
  <c r="O15" i="17"/>
  <c r="J8" i="17"/>
  <c r="D23" i="17"/>
  <c r="G15" i="17"/>
  <c r="M15" i="17"/>
  <c r="I33" i="17"/>
  <c r="N25" i="17"/>
  <c r="E33" i="17"/>
  <c r="N31" i="17"/>
  <c r="H33" i="17"/>
  <c r="J35" i="17"/>
  <c r="O25" i="17"/>
  <c r="M8" i="17"/>
  <c r="N8" i="17"/>
  <c r="K8" i="17"/>
  <c r="H15" i="17"/>
  <c r="O8" i="17"/>
  <c r="L8" i="17"/>
  <c r="L25" i="17"/>
  <c r="M25" i="17"/>
  <c r="J23" i="17"/>
  <c r="D25" i="17"/>
  <c r="N15" i="17"/>
  <c r="O31" i="17"/>
  <c r="L31" i="17"/>
  <c r="F33" i="17"/>
  <c r="M31" i="17"/>
  <c r="K25" i="17"/>
  <c r="J25" i="17"/>
  <c r="D15" i="17"/>
  <c r="K15" i="17"/>
  <c r="J15" i="17"/>
  <c r="J31" i="17"/>
  <c r="K31" i="17"/>
  <c r="J33" i="17"/>
</calcChain>
</file>

<file path=xl/sharedStrings.xml><?xml version="1.0" encoding="utf-8"?>
<sst xmlns="http://schemas.openxmlformats.org/spreadsheetml/2006/main" count="950" uniqueCount="236">
  <si>
    <t>WILAYAH</t>
  </si>
  <si>
    <t>KERBAU</t>
  </si>
  <si>
    <t>LEMBU</t>
  </si>
  <si>
    <t>KAMBING</t>
  </si>
  <si>
    <t>BEBIRI</t>
  </si>
  <si>
    <t>Region</t>
  </si>
  <si>
    <t>Buffalo</t>
  </si>
  <si>
    <t>Cattle</t>
  </si>
  <si>
    <t>Goat</t>
  </si>
  <si>
    <t>Sheep</t>
  </si>
  <si>
    <t>Swine</t>
  </si>
  <si>
    <t xml:space="preserve"> P. Malaysia</t>
  </si>
  <si>
    <t>Jumlah</t>
  </si>
  <si>
    <t>Total</t>
  </si>
  <si>
    <t>Sabah</t>
  </si>
  <si>
    <t>Sarawak</t>
  </si>
  <si>
    <t>Livestock Type</t>
  </si>
  <si>
    <t>S. Malaysia</t>
  </si>
  <si>
    <t>JENIS TERNAKAN</t>
  </si>
  <si>
    <t xml:space="preserve"> </t>
  </si>
  <si>
    <t>KOMODITI</t>
  </si>
  <si>
    <t>Commodity</t>
  </si>
  <si>
    <t>Beef</t>
  </si>
  <si>
    <t>Mutton</t>
  </si>
  <si>
    <t>Pork</t>
  </si>
  <si>
    <t>Poultry Meat</t>
  </si>
  <si>
    <t>Chicken/Duck Eggs</t>
  </si>
  <si>
    <t>KULIT &amp; BELULANG</t>
  </si>
  <si>
    <t>Raw Hides &amp; Skins</t>
  </si>
  <si>
    <t>JUMLAH BESAR</t>
  </si>
  <si>
    <t>Ayam</t>
  </si>
  <si>
    <t>Itik</t>
  </si>
  <si>
    <t>Kerbau</t>
  </si>
  <si>
    <t>Lembu</t>
  </si>
  <si>
    <t>Kambing</t>
  </si>
  <si>
    <t>Bebiri</t>
  </si>
  <si>
    <t>Babi</t>
  </si>
  <si>
    <t>Poultry</t>
  </si>
  <si>
    <t>Duck</t>
  </si>
  <si>
    <t>(Total)</t>
  </si>
  <si>
    <t>(P. M'sia)</t>
  </si>
  <si>
    <t>NEGERI</t>
  </si>
  <si>
    <t>State</t>
  </si>
  <si>
    <t>Grand Total</t>
  </si>
  <si>
    <t>Perlis</t>
  </si>
  <si>
    <t>Kedah</t>
  </si>
  <si>
    <t>Pulau Pinang</t>
  </si>
  <si>
    <t>Perak</t>
  </si>
  <si>
    <t>Selangor</t>
  </si>
  <si>
    <t>N. Sembilan</t>
  </si>
  <si>
    <t>Melaka</t>
  </si>
  <si>
    <t>Johor</t>
  </si>
  <si>
    <t>Pahang</t>
  </si>
  <si>
    <t>Terengganu</t>
  </si>
  <si>
    <t>Kelantan</t>
  </si>
  <si>
    <t>W. Persekutuan</t>
  </si>
  <si>
    <t>Jumlah S. M'sia</t>
  </si>
  <si>
    <t>Total For P. M'sia</t>
  </si>
  <si>
    <t>DAGING BABI</t>
  </si>
  <si>
    <t xml:space="preserve">BABI </t>
  </si>
  <si>
    <t xml:space="preserve">Swine </t>
  </si>
  <si>
    <t xml:space="preserve">%   </t>
  </si>
  <si>
    <r>
      <t xml:space="preserve">KERBAU </t>
    </r>
    <r>
      <rPr>
        <i/>
        <sz val="16"/>
        <rFont val="Arial Narrow"/>
        <family val="2"/>
      </rPr>
      <t>(Buffalo)</t>
    </r>
  </si>
  <si>
    <r>
      <t xml:space="preserve">LEMBU </t>
    </r>
    <r>
      <rPr>
        <i/>
        <sz val="16"/>
        <rFont val="Arial Narrow"/>
        <family val="2"/>
      </rPr>
      <t>(Cattle)</t>
    </r>
  </si>
  <si>
    <r>
      <t>KAMBING</t>
    </r>
    <r>
      <rPr>
        <i/>
        <sz val="16"/>
        <rFont val="Arial Narrow"/>
        <family val="2"/>
      </rPr>
      <t xml:space="preserve"> (Goat)</t>
    </r>
  </si>
  <si>
    <r>
      <t xml:space="preserve">BEBIRI </t>
    </r>
    <r>
      <rPr>
        <i/>
        <sz val="16"/>
        <rFont val="Arial Narrow"/>
        <family val="2"/>
      </rPr>
      <t>(Sheep)</t>
    </r>
  </si>
  <si>
    <r>
      <t xml:space="preserve">BABI </t>
    </r>
    <r>
      <rPr>
        <i/>
        <sz val="16"/>
        <rFont val="Arial Narrow"/>
        <family val="2"/>
      </rPr>
      <t>(Swine)</t>
    </r>
  </si>
  <si>
    <r>
      <t xml:space="preserve">KERBAU </t>
    </r>
    <r>
      <rPr>
        <i/>
        <sz val="14"/>
        <rFont val="Arial Narrow"/>
        <family val="2"/>
      </rPr>
      <t>(Buffalo)</t>
    </r>
  </si>
  <si>
    <r>
      <t xml:space="preserve">LEMBU </t>
    </r>
    <r>
      <rPr>
        <i/>
        <sz val="14"/>
        <rFont val="Arial Narrow"/>
        <family val="2"/>
      </rPr>
      <t>(Cattle)</t>
    </r>
  </si>
  <si>
    <r>
      <t>KAMBING</t>
    </r>
    <r>
      <rPr>
        <i/>
        <sz val="14"/>
        <rFont val="Arial Narrow"/>
        <family val="2"/>
      </rPr>
      <t xml:space="preserve"> (Goat)</t>
    </r>
  </si>
  <si>
    <r>
      <t xml:space="preserve">BEBIRI </t>
    </r>
    <r>
      <rPr>
        <i/>
        <sz val="14"/>
        <rFont val="Arial Narrow"/>
        <family val="2"/>
      </rPr>
      <t>(Sheep)</t>
    </r>
  </si>
  <si>
    <r>
      <t xml:space="preserve">BABI </t>
    </r>
    <r>
      <rPr>
        <i/>
        <sz val="14"/>
        <rFont val="Arial Narrow"/>
        <family val="2"/>
      </rPr>
      <t>(Swine)</t>
    </r>
  </si>
  <si>
    <t xml:space="preserve">Sarawak </t>
  </si>
  <si>
    <t>SUSU (SEGAR)*</t>
  </si>
  <si>
    <t>Malaysia</t>
  </si>
  <si>
    <t xml:space="preserve">      n.a : Tiada maklumat  (Not available)</t>
  </si>
  <si>
    <t>Fresh milk</t>
  </si>
  <si>
    <t xml:space="preserve">Sabah </t>
  </si>
  <si>
    <r>
      <t xml:space="preserve">n.a : Tiada maklumat </t>
    </r>
    <r>
      <rPr>
        <i/>
        <sz val="12"/>
        <rFont val="Arial Narrow"/>
        <family val="2"/>
      </rPr>
      <t>(Not available)</t>
    </r>
  </si>
  <si>
    <t>A  Y  A  M</t>
  </si>
  <si>
    <t>Chicken</t>
  </si>
  <si>
    <t>DAGING</t>
  </si>
  <si>
    <t>TELUR</t>
  </si>
  <si>
    <t>PEMBIAK</t>
  </si>
  <si>
    <t>KAMPUNG</t>
  </si>
  <si>
    <t>Broiler</t>
  </si>
  <si>
    <t>Layer</t>
  </si>
  <si>
    <t>Breeder</t>
  </si>
  <si>
    <t>Local Fowl</t>
  </si>
  <si>
    <t>JUMLAH</t>
  </si>
  <si>
    <t>I  T  I  K</t>
  </si>
  <si>
    <t>-</t>
  </si>
  <si>
    <r>
      <t xml:space="preserve">e : Anggaran </t>
    </r>
    <r>
      <rPr>
        <i/>
        <sz val="14"/>
        <rFont val="Arial Narrow"/>
        <family val="2"/>
      </rPr>
      <t>(Estimate)</t>
    </r>
  </si>
  <si>
    <t>e : Anggaran (Estimate)</t>
  </si>
  <si>
    <r>
      <t xml:space="preserve">e : Anggaran </t>
    </r>
    <r>
      <rPr>
        <i/>
        <sz val="12"/>
        <rFont val="Arial Narrow"/>
        <family val="2"/>
      </rPr>
      <t>(Estimate)</t>
    </r>
  </si>
  <si>
    <t xml:space="preserve">          p : Sementara (Provisional)</t>
  </si>
  <si>
    <t xml:space="preserve">          e : Anggaran (Estimate)</t>
  </si>
  <si>
    <t>DAGING LEMBU/KERBAU</t>
  </si>
  <si>
    <t>DAGING KAMBING/BEBIRI</t>
  </si>
  <si>
    <t>DAGING AYAM/ITIK</t>
  </si>
  <si>
    <t>TELUR AYAM/ITIK</t>
  </si>
  <si>
    <r>
      <t>JADUAL 1.9: SIRI MASA BILANGAN SEMBELIHAN RUMINAN DAN BABI, MALAYSIA, 2018-2022</t>
    </r>
    <r>
      <rPr>
        <b/>
        <vertAlign val="superscript"/>
        <sz val="16"/>
        <rFont val="Arial Narrow"/>
        <family val="2"/>
      </rPr>
      <t>e</t>
    </r>
  </si>
  <si>
    <t>21-20</t>
  </si>
  <si>
    <t>JADUAL 1.10: BILANGAN SEMBELIHAN RUMINAN DAN BABI - PERATUS PERUBAHAN BAGI TAHUN 2021 BERBANDING TAHUN 2020, MALAYSIA</t>
  </si>
  <si>
    <r>
      <t>Table 1.9 : Time Series Number of  Slaughter Ruminant and Swine, Malaysia, 2018-2022</t>
    </r>
    <r>
      <rPr>
        <i/>
        <vertAlign val="superscript"/>
        <sz val="16"/>
        <rFont val="Arial Narrow"/>
        <family val="2"/>
      </rPr>
      <t>e</t>
    </r>
  </si>
  <si>
    <t>Table 1.10: Number of Slaughter Ruminant and Swine - Percentage Change Between 2021 and 2020, Malaysia</t>
  </si>
  <si>
    <t>JADUAL 1.7: BILANGAN TERNAKAN RUMINAN, BABI DAN AYAM/ITIK MENGIKUT NEGERI, MALAYSIA, 2021</t>
  </si>
  <si>
    <t>Table 1.7: Number of Ruminant, Swine and Poultry By States, Malaysia, 2021</t>
  </si>
  <si>
    <r>
      <t>JADUAL 1.8: BILANGAN TERNAKAN RUMINAN, BABI DAN AYAM/ITIK MENGIKUT NEGERI, MALAYSIA, 2022</t>
    </r>
    <r>
      <rPr>
        <b/>
        <vertAlign val="superscript"/>
        <sz val="14"/>
        <rFont val="Arial Narrow"/>
        <family val="2"/>
      </rPr>
      <t>e</t>
    </r>
  </si>
  <si>
    <r>
      <t>Table 1.8: Number of Ruminant, Swine and Poultry By States, Malaysia, 2022</t>
    </r>
    <r>
      <rPr>
        <i/>
        <vertAlign val="superscript"/>
        <sz val="14"/>
        <rFont val="Arial Narrow"/>
        <family val="2"/>
      </rPr>
      <t>e</t>
    </r>
  </si>
  <si>
    <t>JADUAL 1.6: BILANGAN TERNAKAN RUMINAN DAN BABI - PERATUS PERUBAHAN BAGI TAHUN 2021 BERBANDING TAHUN 2020 , MALAYSIA</t>
  </si>
  <si>
    <t>Table 1.6: Number of Ruminant and Swine - Percentage Change Between 2021 and 2020, Malaysia</t>
  </si>
  <si>
    <t>JADUAL 1.4: BILANGAN AYAM/ITIK, MALAYSIA, 2020</t>
  </si>
  <si>
    <t>Table 1.4:  Number of Poultry, Malaysia, 2020</t>
  </si>
  <si>
    <t>JADUAL 1.5: BILANGAN AYAM/ITIK, MALAYSIA, 2021</t>
  </si>
  <si>
    <t>Table 1.5:  Number of Poultry, Malaysia, 2021</t>
  </si>
  <si>
    <t>JADUAL 1.1: BILANGAN TERNAKAN RUMINAN DAN BABI, MALAYSIA, 2021</t>
  </si>
  <si>
    <t>Table 1.1: Number of Ruminant and Swine, Malaysia, 2021</t>
  </si>
  <si>
    <r>
      <t>JADUAL 1.2: BILANGAN TERNAKAN RUMINAN DAN BABI, MALAYSIA, 2022</t>
    </r>
    <r>
      <rPr>
        <b/>
        <vertAlign val="superscript"/>
        <sz val="16"/>
        <rFont val="Arial Narrow"/>
        <family val="2"/>
      </rPr>
      <t>e</t>
    </r>
  </si>
  <si>
    <r>
      <t>Table 1.2: Number of Ruminant and Swine, Malaysia, 2022</t>
    </r>
    <r>
      <rPr>
        <i/>
        <vertAlign val="superscript"/>
        <sz val="16"/>
        <rFont val="Arial Narrow"/>
        <family val="2"/>
      </rPr>
      <t>e</t>
    </r>
  </si>
  <si>
    <r>
      <t>2022</t>
    </r>
    <r>
      <rPr>
        <b/>
        <vertAlign val="superscript"/>
        <sz val="15"/>
        <rFont val="Arial Narrow"/>
        <family val="2"/>
      </rPr>
      <t>e</t>
    </r>
  </si>
  <si>
    <r>
      <t>JADUAL 1.3: SIRI MASA BILANGAN TERNAKAN RUMINAN DAN BABI, MALAYSIA, 2018-2022</t>
    </r>
    <r>
      <rPr>
        <b/>
        <vertAlign val="superscript"/>
        <sz val="16"/>
        <rFont val="Arial Narrow"/>
        <family val="2"/>
      </rPr>
      <t>e</t>
    </r>
  </si>
  <si>
    <r>
      <t>Table 1.3: Time Series Number of Ruminant and Swine, Malaysia, 2018-2022</t>
    </r>
    <r>
      <rPr>
        <i/>
        <vertAlign val="superscript"/>
        <sz val="16"/>
        <rFont val="Arial Narrow"/>
        <family val="2"/>
      </rPr>
      <t>e</t>
    </r>
  </si>
  <si>
    <t>Pembekalan (tan metrik)</t>
  </si>
  <si>
    <t>Supply (tonnes)</t>
  </si>
  <si>
    <t>Production (tonnes)</t>
  </si>
  <si>
    <t>Import (tan metrik)</t>
  </si>
  <si>
    <t>Pengeluaran (tan metrik)</t>
  </si>
  <si>
    <t>Import (tonnes)</t>
  </si>
  <si>
    <t>Penggunaan (tan metrik)</t>
  </si>
  <si>
    <t>Purata</t>
  </si>
  <si>
    <t>Average</t>
  </si>
  <si>
    <t>2016/2017</t>
  </si>
  <si>
    <t>2017/2018</t>
  </si>
  <si>
    <t>2018/2019</t>
  </si>
  <si>
    <t>2019/2020</t>
  </si>
  <si>
    <t>2020/2021</t>
  </si>
  <si>
    <t>Annual percentage change</t>
  </si>
  <si>
    <t>Peratus perubahan tahunan (%)</t>
  </si>
  <si>
    <t xml:space="preserve"> Utilization (tonnes)</t>
  </si>
  <si>
    <t>Eksport (tan metrik)</t>
  </si>
  <si>
    <t>Export (tonnes)</t>
  </si>
  <si>
    <t>Makanan ternakan (tan metrik)</t>
  </si>
  <si>
    <t>Feed (tonnes)</t>
  </si>
  <si>
    <t>Kerugian (tan metrik)</t>
  </si>
  <si>
    <t>Loss (tonnes)</t>
  </si>
  <si>
    <t>Prosesan (tan metrik)</t>
  </si>
  <si>
    <t>Processing (tonnes)</t>
  </si>
  <si>
    <t>Makanan (tan metrik)</t>
  </si>
  <si>
    <t>Food (tonnes)</t>
  </si>
  <si>
    <t>Penduduk ('000)</t>
  </si>
  <si>
    <t xml:space="preserve"> Penduduk ('000)</t>
  </si>
  <si>
    <t>Penggunaan per kapita (kg/thn)</t>
  </si>
  <si>
    <t xml:space="preserve"> Per capita consumption (kg/yr)</t>
  </si>
  <si>
    <t>Penggunaan per kapita (g/hari)</t>
  </si>
  <si>
    <t xml:space="preserve"> Per capita consumption (g/day)</t>
  </si>
  <si>
    <t>Kadar sara diri (%)</t>
  </si>
  <si>
    <t xml:space="preserve"> Self-sufficiency ratio (%)</t>
  </si>
  <si>
    <t>Pembekalan (biji)</t>
  </si>
  <si>
    <t>Supply (pcs)</t>
  </si>
  <si>
    <t>Pengeluaran (biji)</t>
  </si>
  <si>
    <t>Production (pcs)</t>
  </si>
  <si>
    <t>Import (biji)</t>
  </si>
  <si>
    <t>Import (pcs)</t>
  </si>
  <si>
    <t>Penggunaan (biji)</t>
  </si>
  <si>
    <t xml:space="preserve"> Utilization (pcs)</t>
  </si>
  <si>
    <t>Eksport (biji)</t>
  </si>
  <si>
    <t>Makanan ternakan (biji)</t>
  </si>
  <si>
    <t>Kerugian (biji)</t>
  </si>
  <si>
    <t>Prosesan (biji)</t>
  </si>
  <si>
    <t>Makanan (biji)</t>
  </si>
  <si>
    <t>Export (pcs)</t>
  </si>
  <si>
    <t>Feed (pcs)</t>
  </si>
  <si>
    <t>Loss (pcs)</t>
  </si>
  <si>
    <t>Processing (pcs)</t>
  </si>
  <si>
    <t>Food (pcs)</t>
  </si>
  <si>
    <t>Penggunaan per kapita (biji/thn)</t>
  </si>
  <si>
    <t xml:space="preserve"> Per capita consumption (pcs/yr)</t>
  </si>
  <si>
    <t>Penetasan (biji)</t>
  </si>
  <si>
    <t>Hatching (pcs)</t>
  </si>
  <si>
    <t>Pembekalan (liter)</t>
  </si>
  <si>
    <t>Pengeluaran (liter)</t>
  </si>
  <si>
    <t>Import (liter)</t>
  </si>
  <si>
    <t>Penggunaan (liter)</t>
  </si>
  <si>
    <t>Eksport (liter)</t>
  </si>
  <si>
    <t>Makanan ternakan (liter)</t>
  </si>
  <si>
    <t>Kerugian (liter)</t>
  </si>
  <si>
    <t>Prosesan (liter)</t>
  </si>
  <si>
    <t>Makanan (liter)</t>
  </si>
  <si>
    <t>Supply (litre)</t>
  </si>
  <si>
    <t>Production (litre)</t>
  </si>
  <si>
    <t>Import (litre)</t>
  </si>
  <si>
    <t xml:space="preserve"> Utilization (litre)</t>
  </si>
  <si>
    <t>Export (litre)</t>
  </si>
  <si>
    <t>Feed (litre)</t>
  </si>
  <si>
    <t>Loss (litre)</t>
  </si>
  <si>
    <t>Processing (litre)</t>
  </si>
  <si>
    <t>Food (litre)</t>
  </si>
  <si>
    <t>Penggunaan per kapita (liter/thn)</t>
  </si>
  <si>
    <t xml:space="preserve"> Per capita consumption (litre/yr)</t>
  </si>
  <si>
    <t>Penggunaan per kapita (ml/hari)</t>
  </si>
  <si>
    <t xml:space="preserve"> Per capita consumption (ml/day)</t>
  </si>
  <si>
    <t>JADUAL 1.11: PENGELUARAN HASILAN TERNAKAN MENGIKUT KOMODITI, MALAYSIA, 2016-2021</t>
  </si>
  <si>
    <t>Table 1.11: Output of Livestock Products by Commodity, Malaysia, 2016-2021</t>
  </si>
  <si>
    <t xml:space="preserve"> Beef (M. Tan/M. Tonne)</t>
  </si>
  <si>
    <t xml:space="preserve"> Mutton (M. Tan/M. Tonne)</t>
  </si>
  <si>
    <t>Poultry Meat ('000 M. Tan/ '000 M. Tonne)</t>
  </si>
  <si>
    <t>Chicken/Duck Eggs (Juta Biji/Mil. Eggs)</t>
  </si>
  <si>
    <t>** 842.5</t>
  </si>
  <si>
    <t>** 865.0</t>
  </si>
  <si>
    <t>** 824.2</t>
  </si>
  <si>
    <t>** 677.0</t>
  </si>
  <si>
    <t>** 795.5</t>
  </si>
  <si>
    <t>n.a : Tiada maklumat (Not available)</t>
  </si>
  <si>
    <t>* Anggaran purata berat telur ayam/itik = 60 gm/biji</t>
  </si>
  <si>
    <t>** : ('000) M. Tan/('000) M. Tonne</t>
  </si>
  <si>
    <t>* Estimated average weight of chicken/duck egg = 60 gm/egg</t>
  </si>
  <si>
    <t>**839.7</t>
  </si>
  <si>
    <t>JADUAL 1.12: AKAUN PEMBEKALAN DAN PENGGUNAAN BAGI DAGING LEMBU/ KERBAU, MALAYSIA, 2016-2021</t>
  </si>
  <si>
    <t>Table 1.12: Supply and Utilization Accounts for Beef, Malaysia, 2016-2021</t>
  </si>
  <si>
    <t>JADUAL 1.13: AKAUN PEMBEKALAN DAN PENGGUNAAN BAGI DAGING KAMBING/ BEBIRI, MALAYSIA, 2016-2021</t>
  </si>
  <si>
    <t>Table 1.13: Supply and Utilization Accounts for Mutton, Malaysia, 2016-2021</t>
  </si>
  <si>
    <t>JADUAL 1.14: AKAUN PEMBEKALAN DAN PENGGUNAAN BAGI DAGING BABI, MALAYSIA, 2016-2021</t>
  </si>
  <si>
    <t>Table 1.14: Supply and Utilization Accounts for Pork, Malaysia, 2016-2021</t>
  </si>
  <si>
    <t>JADUAL 1.15: AKAUN PEMBEKALAN DAN PENGGUNAAN BAGI DAGING AYAM, MALAYSIA, 2016-2021</t>
  </si>
  <si>
    <t>Table 1.15: Supply and Utilization Accounts for Chicken Meat, Malaysia, 2016-2021</t>
  </si>
  <si>
    <t>JADUAL 1.16: AKAUN PEMBEKALAN DAN PENGGUNAAN BAGI DAGING ITIK, MALAYSIA, 2016-2021</t>
  </si>
  <si>
    <t>Table 1.16: Supply and Utilization Accounts for Duck Meat, Malaysia, 2016-2021</t>
  </si>
  <si>
    <t>JADUAL 1.17: AKAUN PEMBEKALAN DAN PENGGUNAAN BAGI TELUR AYAM/ ITIK, MALAYSIA, 2016-2021</t>
  </si>
  <si>
    <t>Table 1.17: Supply and Utilization Accounts for Chicken/ Duck Egg, Malaysia, 2016-2021</t>
  </si>
  <si>
    <t>JADUAL 1.18: AKAUN PEMBEKALAN DAN PENGGUNAAN BAGI SUSU SEGAR, MALAYSIA, 2016-2021</t>
  </si>
  <si>
    <t>Table 1.18: Supply and Utilization Accounts for Fresh Milk, Malaysia, 2016-2021</t>
  </si>
  <si>
    <t>JADUAL 1.19: NILAI DILADANG HASILAN TERNAKAN MENGIKUT KOMODITI (RM JUTA), MALAYSIA, 2016-2021</t>
  </si>
  <si>
    <t>Table 1.19: Ex-Farm Value of Livestock Products by Commodity (RM Million), Malaysia, 2016-2021</t>
  </si>
  <si>
    <r>
      <t>2022</t>
    </r>
    <r>
      <rPr>
        <b/>
        <vertAlign val="superscript"/>
        <sz val="16"/>
        <rFont val="Arial Narrow"/>
        <family val="2"/>
      </rPr>
      <t>e</t>
    </r>
  </si>
  <si>
    <t>SUSU (SEGAR)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</si>
</sst>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1" formatCode="_(* #,##0.00_);_(* \(#,##0.00\);_(* &quot;-&quot;??_);_(@_)"/>
    <numFmt numFmtId="178" formatCode="0.0%"/>
    <numFmt numFmtId="179" formatCode="#,##0.0_);\(#,##0.0\)"/>
    <numFmt numFmtId="187" formatCode="#,##0.000_);\(#,##0.000\)"/>
    <numFmt numFmtId="189" formatCode="_(* #,##0_);_(* \(#,##0\);_(* &quot;-&quot;??_);_(@_)"/>
    <numFmt numFmtId="202" formatCode="#,##0.0"/>
  </numFmts>
  <fonts count="40">
    <font>
      <sz val="12"/>
      <name val="Arial MT"/>
    </font>
    <font>
      <sz val="10"/>
      <name val="Arial"/>
      <family val="2"/>
    </font>
    <font>
      <sz val="12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name val="Arial MT"/>
    </font>
    <font>
      <sz val="12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i/>
      <sz val="12"/>
      <name val="Arial Narrow"/>
      <family val="2"/>
    </font>
    <font>
      <b/>
      <sz val="12"/>
      <name val="Arial MT"/>
    </font>
    <font>
      <sz val="12"/>
      <name val="Arial MT"/>
    </font>
    <font>
      <sz val="13"/>
      <name val="Arial Narrow"/>
      <family val="2"/>
    </font>
    <font>
      <i/>
      <sz val="16"/>
      <name val="Arial Narrow"/>
      <family val="2"/>
    </font>
    <font>
      <i/>
      <sz val="14"/>
      <name val="Arial Narrow"/>
      <family val="2"/>
    </font>
    <font>
      <b/>
      <vertAlign val="superscript"/>
      <sz val="14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b/>
      <vertAlign val="superscript"/>
      <sz val="16"/>
      <name val="Arial Narrow"/>
      <family val="2"/>
    </font>
    <font>
      <b/>
      <sz val="12"/>
      <name val="Century Gothic"/>
      <family val="2"/>
    </font>
    <font>
      <i/>
      <sz val="12"/>
      <name val="Arial MT"/>
    </font>
    <font>
      <i/>
      <sz val="13"/>
      <name val="Arial Narrow"/>
      <family val="2"/>
    </font>
    <font>
      <i/>
      <vertAlign val="superscript"/>
      <sz val="16"/>
      <name val="Arial Narrow"/>
      <family val="2"/>
    </font>
    <font>
      <i/>
      <sz val="8"/>
      <name val="Arial Narrow"/>
      <family val="2"/>
    </font>
    <font>
      <sz val="13"/>
      <name val="Century Gothic"/>
      <family val="2"/>
    </font>
    <font>
      <sz val="10"/>
      <name val="Arial Narrow"/>
      <family val="2"/>
    </font>
    <font>
      <i/>
      <sz val="14"/>
      <name val="Arial MT"/>
    </font>
    <font>
      <sz val="12"/>
      <name val="Arial MT"/>
      <family val="2"/>
    </font>
    <font>
      <b/>
      <sz val="16"/>
      <name val="Arial MT"/>
    </font>
    <font>
      <sz val="16"/>
      <name val="Arial MT"/>
    </font>
    <font>
      <b/>
      <sz val="15"/>
      <name val="Arial Narrow"/>
      <family val="2"/>
    </font>
    <font>
      <b/>
      <vertAlign val="superscript"/>
      <sz val="15"/>
      <name val="Arial Narrow"/>
      <family val="2"/>
    </font>
    <font>
      <sz val="15"/>
      <name val="Arial Narrow"/>
      <family val="2"/>
    </font>
    <font>
      <i/>
      <vertAlign val="superscript"/>
      <sz val="14"/>
      <name val="Arial Narrow"/>
      <family val="2"/>
    </font>
    <font>
      <b/>
      <i/>
      <sz val="16"/>
      <name val="Arial Narrow"/>
      <family val="2"/>
    </font>
    <font>
      <sz val="8"/>
      <name val="Arial MT"/>
    </font>
    <font>
      <vertAlign val="superscript"/>
      <sz val="14"/>
      <name val="Arial Narrow"/>
      <family val="2"/>
    </font>
    <font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</fills>
  <borders count="95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/>
      <top/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9"/>
      </left>
      <right/>
      <top style="thin">
        <color theme="1"/>
      </top>
      <bottom style="thin">
        <color theme="1"/>
      </bottom>
      <diagonal/>
    </border>
    <border>
      <left style="thin">
        <color indexed="9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 style="thin">
        <color indexed="8"/>
      </bottom>
      <diagonal/>
    </border>
    <border>
      <left/>
      <right/>
      <top style="thin">
        <color theme="1"/>
      </top>
      <bottom/>
      <diagonal/>
    </border>
    <border>
      <left style="thin">
        <color indexed="9"/>
      </left>
      <right/>
      <top style="thin">
        <color theme="1"/>
      </top>
      <bottom/>
      <diagonal/>
    </border>
    <border>
      <left/>
      <right style="thin">
        <color indexed="8"/>
      </right>
      <top style="thin">
        <color theme="1"/>
      </top>
      <bottom/>
      <diagonal/>
    </border>
    <border>
      <left style="thin">
        <color indexed="9"/>
      </left>
      <right style="thin">
        <color indexed="8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9"/>
      </right>
      <top style="thin">
        <color theme="1"/>
      </top>
      <bottom style="thin">
        <color theme="1"/>
      </bottom>
      <diagonal/>
    </border>
    <border>
      <left/>
      <right style="thin">
        <color indexed="9"/>
      </right>
      <top style="thin">
        <color theme="1"/>
      </top>
      <bottom style="thin">
        <color theme="1"/>
      </bottom>
      <diagonal/>
    </border>
    <border>
      <left style="thin">
        <color indexed="9"/>
      </left>
      <right style="thin">
        <color indexed="9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9"/>
      </right>
      <top style="thin">
        <color theme="1"/>
      </top>
      <bottom/>
      <diagonal/>
    </border>
    <border>
      <left/>
      <right style="thin">
        <color indexed="9"/>
      </right>
      <top style="thin">
        <color theme="1"/>
      </top>
      <bottom/>
      <diagonal/>
    </border>
    <border>
      <left style="thin">
        <color indexed="9"/>
      </left>
      <right style="thin">
        <color indexed="9"/>
      </right>
      <top style="thin">
        <color theme="1"/>
      </top>
      <bottom/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6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Continuous"/>
    </xf>
    <xf numFmtId="0" fontId="9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0" xfId="0" applyFont="1" applyBorder="1" applyAlignment="1">
      <alignment horizontal="centerContinuous"/>
    </xf>
    <xf numFmtId="0" fontId="9" fillId="0" borderId="0" xfId="0" applyFont="1" applyAlignment="1">
      <alignment horizontal="right"/>
    </xf>
    <xf numFmtId="0" fontId="9" fillId="0" borderId="0" xfId="0" applyFont="1" applyBorder="1"/>
    <xf numFmtId="0" fontId="6" fillId="0" borderId="0" xfId="0" applyFont="1" applyAlignment="1"/>
    <xf numFmtId="0" fontId="5" fillId="5" borderId="0" xfId="0" applyFont="1" applyFill="1" applyAlignment="1">
      <alignment vertical="center"/>
    </xf>
    <xf numFmtId="0" fontId="2" fillId="5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9" fillId="5" borderId="1" xfId="0" applyFont="1" applyFill="1" applyBorder="1" applyAlignment="1">
      <alignment horizontal="right"/>
    </xf>
    <xf numFmtId="0" fontId="0" fillId="5" borderId="0" xfId="0" applyFont="1" applyFill="1"/>
    <xf numFmtId="37" fontId="9" fillId="6" borderId="0" xfId="0" applyNumberFormat="1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centerContinuous" vertical="center"/>
    </xf>
    <xf numFmtId="0" fontId="15" fillId="5" borderId="2" xfId="0" applyFont="1" applyFill="1" applyBorder="1" applyAlignment="1" applyProtection="1">
      <alignment horizontal="centerContinuous" vertical="center"/>
    </xf>
    <xf numFmtId="0" fontId="16" fillId="5" borderId="2" xfId="0" applyFont="1" applyFill="1" applyBorder="1" applyAlignment="1" applyProtection="1">
      <alignment horizontal="centerContinuous"/>
    </xf>
    <xf numFmtId="37" fontId="9" fillId="3" borderId="0" xfId="0" applyNumberFormat="1" applyFont="1" applyFill="1" applyBorder="1" applyAlignment="1" applyProtection="1">
      <alignment horizontal="left" vertical="center"/>
    </xf>
    <xf numFmtId="0" fontId="9" fillId="0" borderId="2" xfId="0" applyFont="1" applyBorder="1" applyAlignment="1">
      <alignment horizontal="centerContinuous"/>
    </xf>
    <xf numFmtId="37" fontId="9" fillId="0" borderId="0" xfId="0" applyNumberFormat="1" applyFont="1" applyBorder="1" applyAlignment="1" applyProtection="1">
      <alignment horizontal="left"/>
    </xf>
    <xf numFmtId="187" fontId="8" fillId="0" borderId="0" xfId="0" applyNumberFormat="1" applyFont="1" applyAlignment="1"/>
    <xf numFmtId="37" fontId="8" fillId="0" borderId="0" xfId="0" applyNumberFormat="1" applyFont="1"/>
    <xf numFmtId="0" fontId="8" fillId="0" borderId="0" xfId="0" applyFont="1" applyProtection="1"/>
    <xf numFmtId="0" fontId="0" fillId="0" borderId="0" xfId="0" applyFont="1"/>
    <xf numFmtId="0" fontId="7" fillId="0" borderId="0" xfId="0" applyFont="1" applyAlignment="1" applyProtection="1">
      <alignment horizontal="centerContinuous"/>
    </xf>
    <xf numFmtId="0" fontId="7" fillId="3" borderId="0" xfId="0" applyFont="1" applyFill="1" applyAlignment="1" applyProtection="1">
      <alignment horizontal="centerContinuous"/>
    </xf>
    <xf numFmtId="0" fontId="21" fillId="3" borderId="0" xfId="0" applyFont="1" applyFill="1" applyAlignment="1" applyProtection="1">
      <alignment horizontal="centerContinuous"/>
    </xf>
    <xf numFmtId="0" fontId="16" fillId="0" borderId="0" xfId="0" applyFont="1" applyAlignment="1" applyProtection="1">
      <alignment horizontal="centerContinuous" vertical="top"/>
    </xf>
    <xf numFmtId="0" fontId="22" fillId="5" borderId="0" xfId="0" applyFont="1" applyFill="1"/>
    <xf numFmtId="0" fontId="9" fillId="0" borderId="3" xfId="0" quotePrefix="1" applyFont="1" applyBorder="1" applyAlignment="1" applyProtection="1">
      <alignment horizontal="center" vertical="top"/>
    </xf>
    <xf numFmtId="0" fontId="9" fillId="0" borderId="4" xfId="0" quotePrefix="1" applyFont="1" applyBorder="1" applyAlignment="1" applyProtection="1">
      <alignment horizontal="center" vertical="top"/>
    </xf>
    <xf numFmtId="0" fontId="0" fillId="5" borderId="0" xfId="0" applyFont="1" applyFill="1" applyAlignment="1">
      <alignment vertical="center"/>
    </xf>
    <xf numFmtId="0" fontId="9" fillId="0" borderId="0" xfId="0" applyFont="1" applyBorder="1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15" fillId="0" borderId="0" xfId="0" applyFont="1" applyAlignment="1" applyProtection="1">
      <alignment horizontal="centerContinuous" vertical="top"/>
    </xf>
    <xf numFmtId="0" fontId="16" fillId="0" borderId="0" xfId="0" applyFont="1" applyAlignment="1" applyProtection="1">
      <alignment horizontal="centerContinuous"/>
    </xf>
    <xf numFmtId="0" fontId="19" fillId="5" borderId="5" xfId="0" applyFont="1" applyFill="1" applyBorder="1" applyAlignment="1" applyProtection="1">
      <alignment horizontal="center"/>
    </xf>
    <xf numFmtId="0" fontId="8" fillId="5" borderId="0" xfId="0" applyFont="1" applyFill="1" applyProtection="1"/>
    <xf numFmtId="0" fontId="7" fillId="6" borderId="0" xfId="0" applyFont="1" applyFill="1" applyBorder="1" applyAlignment="1" applyProtection="1">
      <alignment horizontal="right"/>
    </xf>
    <xf numFmtId="0" fontId="0" fillId="0" borderId="0" xfId="0" applyFont="1" applyAlignment="1">
      <alignment horizontal="center"/>
    </xf>
    <xf numFmtId="0" fontId="8" fillId="5" borderId="0" xfId="0" applyFont="1" applyFill="1" applyAlignment="1" applyProtection="1">
      <alignment horizontal="centerContinuous"/>
    </xf>
    <xf numFmtId="0" fontId="10" fillId="6" borderId="0" xfId="0" applyFont="1" applyFill="1" applyBorder="1" applyAlignment="1" applyProtection="1">
      <alignment horizontal="right"/>
    </xf>
    <xf numFmtId="0" fontId="7" fillId="6" borderId="0" xfId="0" applyFont="1" applyFill="1" applyBorder="1" applyAlignment="1" applyProtection="1">
      <alignment horizontal="right" vertical="top"/>
    </xf>
    <xf numFmtId="0" fontId="19" fillId="5" borderId="75" xfId="0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Continuous" vertical="top"/>
    </xf>
    <xf numFmtId="0" fontId="10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centerContinuous"/>
    </xf>
    <xf numFmtId="0" fontId="6" fillId="0" borderId="6" xfId="0" applyFont="1" applyBorder="1" applyAlignment="1">
      <alignment horizontal="centerContinuous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centerContinuous"/>
    </xf>
    <xf numFmtId="0" fontId="25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7" xfId="0" applyFont="1" applyBorder="1" applyAlignment="1">
      <alignment horizontal="centerContinuous"/>
    </xf>
    <xf numFmtId="187" fontId="8" fillId="0" borderId="0" xfId="0" applyNumberFormat="1" applyFont="1" applyAlignment="1">
      <alignment vertical="center"/>
    </xf>
    <xf numFmtId="187" fontId="8" fillId="0" borderId="0" xfId="0" applyNumberFormat="1" applyFont="1" applyAlignment="1">
      <alignment horizontal="left" vertical="center"/>
    </xf>
    <xf numFmtId="0" fontId="14" fillId="0" borderId="0" xfId="0" applyFont="1" applyAlignment="1" applyProtection="1">
      <alignment horizontal="centerContinuous"/>
    </xf>
    <xf numFmtId="0" fontId="26" fillId="0" borderId="0" xfId="0" applyFont="1" applyAlignment="1" applyProtection="1">
      <alignment horizontal="centerContinuous"/>
    </xf>
    <xf numFmtId="0" fontId="15" fillId="0" borderId="2" xfId="0" applyFont="1" applyBorder="1" applyAlignment="1" applyProtection="1">
      <alignment horizontal="left" vertical="center"/>
    </xf>
    <xf numFmtId="37" fontId="9" fillId="0" borderId="2" xfId="0" applyNumberFormat="1" applyFont="1" applyBorder="1" applyAlignment="1" applyProtection="1">
      <alignment horizontal="right" vertical="center"/>
    </xf>
    <xf numFmtId="0" fontId="15" fillId="5" borderId="8" xfId="0" applyFont="1" applyFill="1" applyBorder="1" applyAlignment="1" applyProtection="1">
      <alignment horizontal="left" vertical="center"/>
    </xf>
    <xf numFmtId="37" fontId="9" fillId="5" borderId="2" xfId="0" applyNumberFormat="1" applyFont="1" applyFill="1" applyBorder="1" applyAlignment="1" applyProtection="1">
      <alignment horizontal="right" vertical="center"/>
    </xf>
    <xf numFmtId="0" fontId="15" fillId="5" borderId="2" xfId="0" applyFont="1" applyFill="1" applyBorder="1" applyAlignment="1" applyProtection="1">
      <alignment horizontal="left" vertical="center"/>
    </xf>
    <xf numFmtId="37" fontId="9" fillId="5" borderId="2" xfId="0" applyNumberFormat="1" applyFont="1" applyFill="1" applyBorder="1" applyAlignment="1" applyProtection="1">
      <alignment horizontal="left" vertical="center"/>
    </xf>
    <xf numFmtId="187" fontId="8" fillId="0" borderId="0" xfId="0" applyNumberFormat="1" applyFont="1" applyAlignment="1">
      <alignment horizontal="left"/>
    </xf>
    <xf numFmtId="0" fontId="14" fillId="0" borderId="0" xfId="0" applyFont="1" applyProtection="1"/>
    <xf numFmtId="0" fontId="2" fillId="0" borderId="0" xfId="0" applyFont="1"/>
    <xf numFmtId="0" fontId="0" fillId="5" borderId="0" xfId="0" applyFont="1" applyFill="1" applyAlignment="1">
      <alignment vertical="top"/>
    </xf>
    <xf numFmtId="0" fontId="28" fillId="5" borderId="0" xfId="0" applyFont="1" applyFill="1" applyAlignment="1">
      <alignment vertical="center"/>
    </xf>
    <xf numFmtId="189" fontId="0" fillId="5" borderId="0" xfId="0" applyNumberFormat="1" applyFont="1" applyFill="1"/>
    <xf numFmtId="0" fontId="10" fillId="3" borderId="9" xfId="0" applyFont="1" applyFill="1" applyBorder="1" applyAlignment="1" applyProtection="1">
      <alignment horizontal="centerContinuous"/>
    </xf>
    <xf numFmtId="37" fontId="9" fillId="0" borderId="0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/>
    </xf>
    <xf numFmtId="0" fontId="9" fillId="3" borderId="10" xfId="0" applyFont="1" applyFill="1" applyBorder="1" applyAlignment="1" applyProtection="1">
      <alignment horizontal="centerContinuous"/>
    </xf>
    <xf numFmtId="0" fontId="9" fillId="0" borderId="10" xfId="0" applyFont="1" applyBorder="1" applyAlignment="1" applyProtection="1">
      <alignment horizontal="centerContinuous"/>
    </xf>
    <xf numFmtId="0" fontId="9" fillId="0" borderId="11" xfId="0" applyFont="1" applyBorder="1" applyAlignment="1" applyProtection="1">
      <alignment horizontal="centerContinuous"/>
    </xf>
    <xf numFmtId="0" fontId="15" fillId="3" borderId="12" xfId="0" applyFont="1" applyFill="1" applyBorder="1" applyAlignment="1" applyProtection="1">
      <alignment horizontal="centerContinuous" vertical="top"/>
    </xf>
    <xf numFmtId="0" fontId="9" fillId="3" borderId="13" xfId="0" applyFont="1" applyFill="1" applyBorder="1" applyAlignment="1" applyProtection="1">
      <alignment horizontal="centerContinuous"/>
    </xf>
    <xf numFmtId="0" fontId="15" fillId="0" borderId="14" xfId="0" applyFont="1" applyBorder="1" applyAlignment="1" applyProtection="1">
      <alignment horizontal="center" vertical="top"/>
    </xf>
    <xf numFmtId="0" fontId="9" fillId="0" borderId="4" xfId="0" applyFont="1" applyBorder="1" applyAlignment="1" applyProtection="1">
      <alignment horizontal="center" vertical="top"/>
    </xf>
    <xf numFmtId="37" fontId="9" fillId="2" borderId="0" xfId="0" applyNumberFormat="1" applyFont="1" applyFill="1" applyBorder="1" applyAlignment="1" applyProtection="1">
      <alignment horizontal="center" vertical="center"/>
    </xf>
    <xf numFmtId="0" fontId="25" fillId="5" borderId="0" xfId="0" applyFont="1" applyFill="1" applyAlignment="1" applyProtection="1">
      <alignment vertical="top"/>
    </xf>
    <xf numFmtId="0" fontId="9" fillId="5" borderId="15" xfId="0" applyFont="1" applyFill="1" applyBorder="1" applyProtection="1"/>
    <xf numFmtId="187" fontId="8" fillId="5" borderId="0" xfId="0" applyNumberFormat="1" applyFont="1" applyFill="1" applyAlignment="1">
      <alignment horizontal="right"/>
    </xf>
    <xf numFmtId="187" fontId="9" fillId="5" borderId="16" xfId="0" applyNumberFormat="1" applyFont="1" applyFill="1" applyBorder="1" applyAlignment="1">
      <alignment horizontal="center"/>
    </xf>
    <xf numFmtId="0" fontId="9" fillId="5" borderId="17" xfId="0" applyFont="1" applyFill="1" applyBorder="1"/>
    <xf numFmtId="0" fontId="9" fillId="5" borderId="18" xfId="0" applyFont="1" applyFill="1" applyBorder="1"/>
    <xf numFmtId="0" fontId="8" fillId="0" borderId="0" xfId="0" applyFont="1" applyAlignment="1" applyProtection="1"/>
    <xf numFmtId="0" fontId="9" fillId="5" borderId="1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9" fillId="0" borderId="0" xfId="0" applyFont="1" applyProtection="1"/>
    <xf numFmtId="0" fontId="16" fillId="5" borderId="2" xfId="0" applyFont="1" applyFill="1" applyBorder="1" applyAlignment="1" applyProtection="1">
      <alignment horizontal="left" vertical="center"/>
    </xf>
    <xf numFmtId="37" fontId="8" fillId="5" borderId="2" xfId="0" applyNumberFormat="1" applyFont="1" applyFill="1" applyBorder="1" applyAlignment="1" applyProtection="1">
      <alignment horizontal="right" vertical="center"/>
    </xf>
    <xf numFmtId="0" fontId="16" fillId="5" borderId="76" xfId="0" applyFont="1" applyFill="1" applyBorder="1" applyAlignment="1" applyProtection="1">
      <alignment horizontal="left" vertical="center"/>
    </xf>
    <xf numFmtId="37" fontId="8" fillId="5" borderId="2" xfId="0" applyNumberFormat="1" applyFont="1" applyFill="1" applyBorder="1" applyAlignment="1" applyProtection="1">
      <alignment horizontal="left" vertical="center"/>
    </xf>
    <xf numFmtId="37" fontId="0" fillId="5" borderId="0" xfId="0" applyNumberFormat="1" applyFont="1" applyFill="1"/>
    <xf numFmtId="0" fontId="9" fillId="5" borderId="0" xfId="0" applyFont="1" applyFill="1" applyAlignment="1">
      <alignment horizontal="right"/>
    </xf>
    <xf numFmtId="189" fontId="9" fillId="5" borderId="0" xfId="0" applyNumberFormat="1" applyFont="1" applyFill="1"/>
    <xf numFmtId="189" fontId="9" fillId="0" borderId="0" xfId="0" applyNumberFormat="1" applyFont="1"/>
    <xf numFmtId="0" fontId="9" fillId="0" borderId="0" xfId="0" applyFont="1" applyBorder="1" applyAlignment="1"/>
    <xf numFmtId="0" fontId="7" fillId="3" borderId="0" xfId="0" applyFont="1" applyFill="1" applyBorder="1" applyAlignment="1" applyProtection="1">
      <alignment horizontal="left"/>
    </xf>
    <xf numFmtId="37" fontId="10" fillId="7" borderId="7" xfId="0" applyNumberFormat="1" applyFont="1" applyFill="1" applyBorder="1" applyAlignment="1">
      <alignment horizontal="center"/>
    </xf>
    <xf numFmtId="37" fontId="10" fillId="4" borderId="2" xfId="0" applyNumberFormat="1" applyFont="1" applyFill="1" applyBorder="1" applyAlignment="1">
      <alignment horizontal="center"/>
    </xf>
    <xf numFmtId="37" fontId="10" fillId="4" borderId="19" xfId="0" applyNumberFormat="1" applyFont="1" applyFill="1" applyBorder="1" applyAlignment="1">
      <alignment horizontal="center"/>
    </xf>
    <xf numFmtId="37" fontId="15" fillId="4" borderId="20" xfId="0" applyNumberFormat="1" applyFont="1" applyFill="1" applyBorder="1" applyAlignment="1">
      <alignment horizontal="center" vertical="top"/>
    </xf>
    <xf numFmtId="37" fontId="15" fillId="4" borderId="21" xfId="0" applyNumberFormat="1" applyFont="1" applyFill="1" applyBorder="1" applyAlignment="1">
      <alignment horizontal="center" vertical="top"/>
    </xf>
    <xf numFmtId="37" fontId="10" fillId="7" borderId="22" xfId="0" applyNumberFormat="1" applyFont="1" applyFill="1" applyBorder="1" applyAlignment="1">
      <alignment horizontal="center"/>
    </xf>
    <xf numFmtId="37" fontId="15" fillId="4" borderId="23" xfId="0" applyNumberFormat="1" applyFont="1" applyFill="1" applyBorder="1" applyAlignment="1">
      <alignment horizontal="center" vertical="top"/>
    </xf>
    <xf numFmtId="37" fontId="15" fillId="4" borderId="0" xfId="0" applyNumberFormat="1" applyFont="1" applyFill="1" applyBorder="1" applyAlignment="1">
      <alignment horizontal="center" vertical="top"/>
    </xf>
    <xf numFmtId="37" fontId="10" fillId="4" borderId="0" xfId="0" applyNumberFormat="1" applyFont="1" applyFill="1" applyBorder="1" applyAlignment="1">
      <alignment horizontal="center"/>
    </xf>
    <xf numFmtId="37" fontId="10" fillId="4" borderId="24" xfId="0" applyNumberFormat="1" applyFont="1" applyFill="1" applyBorder="1"/>
    <xf numFmtId="37" fontId="15" fillId="4" borderId="2" xfId="0" applyNumberFormat="1" applyFont="1" applyFill="1" applyBorder="1" applyAlignment="1">
      <alignment horizontal="center" vertical="top"/>
    </xf>
    <xf numFmtId="37" fontId="10" fillId="4" borderId="2" xfId="0" applyNumberFormat="1" applyFont="1" applyFill="1" applyBorder="1" applyAlignment="1">
      <alignment vertical="top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0" fillId="0" borderId="0" xfId="0" applyFont="1" applyBorder="1"/>
    <xf numFmtId="0" fontId="6" fillId="0" borderId="0" xfId="0" applyFont="1" applyBorder="1" applyAlignment="1" applyProtection="1">
      <alignment horizontal="centerContinuous"/>
    </xf>
    <xf numFmtId="37" fontId="10" fillId="0" borderId="0" xfId="0" applyNumberFormat="1" applyFont="1" applyBorder="1" applyAlignment="1" applyProtection="1">
      <alignment horizontal="right"/>
    </xf>
    <xf numFmtId="37" fontId="10" fillId="0" borderId="0" xfId="0" applyNumberFormat="1" applyFont="1" applyBorder="1" applyAlignment="1" applyProtection="1">
      <alignment horizontal="left"/>
    </xf>
    <xf numFmtId="0" fontId="16" fillId="3" borderId="0" xfId="0" applyFont="1" applyFill="1" applyBorder="1" applyAlignment="1" applyProtection="1">
      <alignment horizontal="right" vertical="top"/>
    </xf>
    <xf numFmtId="0" fontId="16" fillId="3" borderId="0" xfId="0" applyFont="1" applyFill="1" applyBorder="1" applyAlignment="1" applyProtection="1">
      <alignment horizontal="left" vertical="top"/>
    </xf>
    <xf numFmtId="3" fontId="9" fillId="6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>
      <alignment horizontal="center"/>
    </xf>
    <xf numFmtId="3" fontId="9" fillId="0" borderId="25" xfId="0" applyNumberFormat="1" applyFont="1" applyBorder="1" applyAlignment="1" applyProtection="1">
      <alignment horizontal="center"/>
    </xf>
    <xf numFmtId="37" fontId="15" fillId="4" borderId="26" xfId="0" applyNumberFormat="1" applyFont="1" applyFill="1" applyBorder="1" applyAlignment="1">
      <alignment horizontal="center" vertical="top"/>
    </xf>
    <xf numFmtId="37" fontId="15" fillId="4" borderId="27" xfId="0" applyNumberFormat="1" applyFont="1" applyFill="1" applyBorder="1" applyAlignment="1">
      <alignment horizontal="center" vertical="top"/>
    </xf>
    <xf numFmtId="37" fontId="15" fillId="4" borderId="28" xfId="0" applyNumberFormat="1" applyFont="1" applyFill="1" applyBorder="1" applyAlignment="1">
      <alignment horizontal="center" vertical="top"/>
    </xf>
    <xf numFmtId="37" fontId="10" fillId="4" borderId="29" xfId="0" applyNumberFormat="1" applyFont="1" applyFill="1" applyBorder="1" applyAlignment="1">
      <alignment vertical="top"/>
    </xf>
    <xf numFmtId="37" fontId="15" fillId="4" borderId="30" xfId="0" applyNumberFormat="1" applyFont="1" applyFill="1" applyBorder="1" applyAlignment="1">
      <alignment horizontal="center" vertical="top"/>
    </xf>
    <xf numFmtId="37" fontId="15" fillId="4" borderId="19" xfId="0" applyNumberFormat="1" applyFont="1" applyFill="1" applyBorder="1" applyAlignment="1">
      <alignment horizontal="center" vertical="top"/>
    </xf>
    <xf numFmtId="0" fontId="6" fillId="0" borderId="28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21" xfId="0" applyFont="1" applyBorder="1" applyAlignment="1">
      <alignment horizontal="centerContinuous"/>
    </xf>
    <xf numFmtId="0" fontId="9" fillId="0" borderId="19" xfId="0" applyFont="1" applyBorder="1" applyAlignment="1">
      <alignment horizontal="centerContinuous"/>
    </xf>
    <xf numFmtId="0" fontId="9" fillId="0" borderId="19" xfId="0" applyFont="1" applyBorder="1" applyAlignment="1">
      <alignment horizontal="left"/>
    </xf>
    <xf numFmtId="0" fontId="9" fillId="0" borderId="31" xfId="0" applyFont="1" applyBorder="1" applyAlignment="1">
      <alignment horizontal="centerContinuous"/>
    </xf>
    <xf numFmtId="0" fontId="7" fillId="3" borderId="26" xfId="0" applyFont="1" applyFill="1" applyBorder="1" applyAlignment="1" applyProtection="1">
      <alignment horizontal="center"/>
    </xf>
    <xf numFmtId="0" fontId="7" fillId="3" borderId="27" xfId="0" applyFont="1" applyFill="1" applyBorder="1" applyAlignment="1" applyProtection="1">
      <alignment horizontal="center"/>
    </xf>
    <xf numFmtId="0" fontId="16" fillId="3" borderId="23" xfId="0" applyFont="1" applyFill="1" applyBorder="1" applyAlignment="1" applyProtection="1">
      <alignment horizontal="center" vertical="top"/>
    </xf>
    <xf numFmtId="0" fontId="16" fillId="3" borderId="20" xfId="0" applyFont="1" applyFill="1" applyBorder="1" applyAlignment="1" applyProtection="1">
      <alignment horizontal="center" vertical="top"/>
    </xf>
    <xf numFmtId="37" fontId="9" fillId="3" borderId="26" xfId="0" applyNumberFormat="1" applyFont="1" applyFill="1" applyBorder="1" applyAlignment="1" applyProtection="1">
      <alignment horizontal="center" vertical="center"/>
    </xf>
    <xf numFmtId="37" fontId="9" fillId="3" borderId="0" xfId="0" applyNumberFormat="1" applyFont="1" applyFill="1" applyBorder="1" applyAlignment="1" applyProtection="1">
      <alignment horizontal="center" vertical="center"/>
    </xf>
    <xf numFmtId="37" fontId="9" fillId="6" borderId="0" xfId="0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Continuous"/>
    </xf>
    <xf numFmtId="0" fontId="16" fillId="0" borderId="12" xfId="0" applyFont="1" applyBorder="1" applyAlignment="1" applyProtection="1">
      <alignment horizontal="centerContinuous" vertical="top"/>
    </xf>
    <xf numFmtId="0" fontId="16" fillId="0" borderId="33" xfId="0" applyFont="1" applyFill="1" applyBorder="1" applyAlignment="1" applyProtection="1">
      <alignment horizontal="centerContinuous"/>
    </xf>
    <xf numFmtId="0" fontId="16" fillId="0" borderId="17" xfId="0" applyFont="1" applyBorder="1" applyAlignment="1" applyProtection="1">
      <alignment horizontal="left" vertical="center"/>
    </xf>
    <xf numFmtId="37" fontId="8" fillId="5" borderId="17" xfId="0" applyNumberFormat="1" applyFont="1" applyFill="1" applyBorder="1" applyAlignment="1" applyProtection="1">
      <alignment horizontal="right" vertical="center"/>
    </xf>
    <xf numFmtId="37" fontId="8" fillId="5" borderId="34" xfId="0" applyNumberFormat="1" applyFont="1" applyFill="1" applyBorder="1" applyAlignment="1" applyProtection="1">
      <alignment horizontal="right" vertical="center"/>
    </xf>
    <xf numFmtId="0" fontId="16" fillId="5" borderId="77" xfId="0" applyFont="1" applyFill="1" applyBorder="1" applyAlignment="1" applyProtection="1">
      <alignment horizontal="left" vertical="center"/>
    </xf>
    <xf numFmtId="0" fontId="16" fillId="5" borderId="35" xfId="0" applyFont="1" applyFill="1" applyBorder="1" applyAlignment="1" applyProtection="1">
      <alignment horizontal="centerContinuous"/>
    </xf>
    <xf numFmtId="0" fontId="16" fillId="5" borderId="17" xfId="0" applyFont="1" applyFill="1" applyBorder="1" applyAlignment="1" applyProtection="1">
      <alignment horizontal="left" vertical="center"/>
    </xf>
    <xf numFmtId="37" fontId="8" fillId="5" borderId="17" xfId="0" applyNumberFormat="1" applyFont="1" applyFill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centerContinuous" vertical="center"/>
    </xf>
    <xf numFmtId="0" fontId="9" fillId="0" borderId="10" xfId="0" applyFont="1" applyBorder="1" applyAlignment="1" applyProtection="1">
      <alignment horizontal="centerContinuous" vertical="center"/>
    </xf>
    <xf numFmtId="0" fontId="10" fillId="0" borderId="11" xfId="0" applyFont="1" applyBorder="1" applyAlignment="1" applyProtection="1">
      <alignment horizontal="centerContinuous" vertical="center"/>
    </xf>
    <xf numFmtId="0" fontId="9" fillId="5" borderId="15" xfId="0" applyFont="1" applyFill="1" applyBorder="1" applyAlignment="1" applyProtection="1">
      <alignment horizontal="right"/>
    </xf>
    <xf numFmtId="0" fontId="10" fillId="0" borderId="36" xfId="0" applyFont="1" applyBorder="1" applyAlignment="1" applyProtection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 applyProtection="1">
      <alignment horizontal="center"/>
    </xf>
    <xf numFmtId="0" fontId="10" fillId="0" borderId="38" xfId="0" quotePrefix="1" applyFont="1" applyBorder="1" applyAlignment="1" applyProtection="1">
      <alignment horizontal="center"/>
    </xf>
    <xf numFmtId="0" fontId="9" fillId="0" borderId="39" xfId="0" quotePrefix="1" applyFont="1" applyBorder="1" applyAlignment="1" applyProtection="1">
      <alignment horizontal="center" vertical="top"/>
    </xf>
    <xf numFmtId="3" fontId="18" fillId="6" borderId="0" xfId="0" applyNumberFormat="1" applyFont="1" applyFill="1" applyBorder="1" applyAlignment="1" applyProtection="1">
      <alignment horizontal="center" vertical="top"/>
    </xf>
    <xf numFmtId="3" fontId="9" fillId="5" borderId="0" xfId="0" applyNumberFormat="1" applyFont="1" applyFill="1" applyBorder="1" applyAlignment="1" applyProtection="1">
      <alignment horizontal="center" vertical="center"/>
    </xf>
    <xf numFmtId="37" fontId="15" fillId="0" borderId="26" xfId="0" applyNumberFormat="1" applyFont="1" applyFill="1" applyBorder="1" applyAlignment="1">
      <alignment horizontal="center" vertical="top"/>
    </xf>
    <xf numFmtId="37" fontId="15" fillId="0" borderId="27" xfId="0" applyNumberFormat="1" applyFont="1" applyFill="1" applyBorder="1" applyAlignment="1">
      <alignment horizontal="center" vertical="top"/>
    </xf>
    <xf numFmtId="37" fontId="15" fillId="0" borderId="28" xfId="0" applyNumberFormat="1" applyFont="1" applyFill="1" applyBorder="1" applyAlignment="1">
      <alignment horizontal="center" vertical="top"/>
    </xf>
    <xf numFmtId="37" fontId="10" fillId="0" borderId="29" xfId="0" applyNumberFormat="1" applyFont="1" applyFill="1" applyBorder="1" applyAlignment="1">
      <alignment vertical="top"/>
    </xf>
    <xf numFmtId="3" fontId="9" fillId="0" borderId="30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3" fontId="9" fillId="0" borderId="19" xfId="0" applyNumberFormat="1" applyFont="1" applyFill="1" applyBorder="1" applyAlignment="1" applyProtection="1">
      <alignment horizontal="center"/>
    </xf>
    <xf numFmtId="3" fontId="9" fillId="0" borderId="25" xfId="0" applyNumberFormat="1" applyFont="1" applyFill="1" applyBorder="1" applyAlignment="1" applyProtection="1">
      <alignment horizontal="center"/>
    </xf>
    <xf numFmtId="0" fontId="15" fillId="0" borderId="20" xfId="0" applyFont="1" applyBorder="1" applyAlignment="1" applyProtection="1">
      <alignment horizontal="centerContinuous" vertical="top"/>
    </xf>
    <xf numFmtId="0" fontId="6" fillId="0" borderId="20" xfId="0" applyFont="1" applyBorder="1" applyAlignment="1">
      <alignment horizontal="centerContinuous"/>
    </xf>
    <xf numFmtId="0" fontId="8" fillId="0" borderId="20" xfId="0" applyFont="1" applyBorder="1" applyAlignment="1" applyProtection="1">
      <alignment horizontal="centerContinuous"/>
    </xf>
    <xf numFmtId="0" fontId="16" fillId="0" borderId="20" xfId="0" applyFont="1" applyBorder="1" applyAlignment="1" applyProtection="1">
      <alignment horizontal="centerContinuous"/>
    </xf>
    <xf numFmtId="0" fontId="6" fillId="0" borderId="20" xfId="0" applyFont="1" applyBorder="1" applyAlignment="1" applyProtection="1">
      <alignment horizontal="centerContinuous"/>
    </xf>
    <xf numFmtId="0" fontId="0" fillId="0" borderId="20" xfId="0" applyFont="1" applyBorder="1" applyAlignment="1">
      <alignment horizontal="centerContinuous"/>
    </xf>
    <xf numFmtId="37" fontId="9" fillId="5" borderId="0" xfId="0" applyNumberFormat="1" applyFont="1" applyFill="1" applyBorder="1" applyAlignment="1" applyProtection="1">
      <alignment horizontal="right" vertical="center"/>
    </xf>
    <xf numFmtId="37" fontId="8" fillId="5" borderId="40" xfId="0" applyNumberFormat="1" applyFont="1" applyFill="1" applyBorder="1" applyAlignment="1" applyProtection="1">
      <alignment horizontal="right" vertical="center"/>
    </xf>
    <xf numFmtId="37" fontId="8" fillId="5" borderId="41" xfId="0" applyNumberFormat="1" applyFont="1" applyFill="1" applyBorder="1" applyAlignment="1" applyProtection="1">
      <alignment horizontal="right" vertical="center"/>
    </xf>
    <xf numFmtId="0" fontId="16" fillId="5" borderId="78" xfId="0" applyFont="1" applyFill="1" applyBorder="1" applyAlignment="1" applyProtection="1">
      <alignment horizontal="left" vertical="center"/>
    </xf>
    <xf numFmtId="0" fontId="16" fillId="5" borderId="42" xfId="0" applyFont="1" applyFill="1" applyBorder="1" applyAlignment="1" applyProtection="1">
      <alignment horizontal="centerContinuous"/>
    </xf>
    <xf numFmtId="0" fontId="16" fillId="5" borderId="40" xfId="0" applyFont="1" applyFill="1" applyBorder="1" applyAlignment="1" applyProtection="1">
      <alignment horizontal="left" vertical="center"/>
    </xf>
    <xf numFmtId="0" fontId="30" fillId="0" borderId="0" xfId="0" applyFont="1"/>
    <xf numFmtId="37" fontId="8" fillId="5" borderId="40" xfId="0" applyNumberFormat="1" applyFont="1" applyFill="1" applyBorder="1" applyAlignment="1" applyProtection="1">
      <alignment horizontal="left" vertical="center"/>
    </xf>
    <xf numFmtId="0" fontId="10" fillId="0" borderId="43" xfId="0" quotePrefix="1" applyFont="1" applyBorder="1" applyAlignment="1">
      <alignment horizontal="center"/>
    </xf>
    <xf numFmtId="0" fontId="6" fillId="5" borderId="0" xfId="0" applyFont="1" applyFill="1"/>
    <xf numFmtId="0" fontId="7" fillId="5" borderId="0" xfId="0" applyFont="1" applyFill="1" applyAlignment="1" applyProtection="1">
      <alignment horizontal="centerContinuous"/>
    </xf>
    <xf numFmtId="0" fontId="6" fillId="5" borderId="0" xfId="0" applyFont="1" applyFill="1" applyProtection="1"/>
    <xf numFmtId="0" fontId="6" fillId="5" borderId="0" xfId="0" applyFont="1" applyFill="1" applyAlignment="1" applyProtection="1">
      <alignment horizontal="centerContinuous"/>
    </xf>
    <xf numFmtId="0" fontId="19" fillId="5" borderId="2" xfId="0" applyFont="1" applyFill="1" applyBorder="1" applyAlignment="1" applyProtection="1">
      <alignment horizontal="center"/>
    </xf>
    <xf numFmtId="0" fontId="11" fillId="5" borderId="0" xfId="0" applyFont="1" applyFill="1"/>
    <xf numFmtId="0" fontId="16" fillId="5" borderId="0" xfId="0" applyFont="1" applyFill="1" applyProtection="1"/>
    <xf numFmtId="0" fontId="11" fillId="5" borderId="0" xfId="0" applyFont="1" applyFill="1" applyAlignment="1" applyProtection="1"/>
    <xf numFmtId="0" fontId="8" fillId="0" borderId="0" xfId="0" applyFont="1" applyAlignment="1">
      <alignment horizontal="center"/>
    </xf>
    <xf numFmtId="0" fontId="31" fillId="0" borderId="0" xfId="0" applyFont="1" applyBorder="1"/>
    <xf numFmtId="0" fontId="31" fillId="0" borderId="0" xfId="0" applyFont="1"/>
    <xf numFmtId="0" fontId="8" fillId="0" borderId="6" xfId="0" quotePrefix="1" applyFont="1" applyBorder="1" applyAlignment="1" applyProtection="1">
      <alignment horizontal="center" vertical="top"/>
    </xf>
    <xf numFmtId="0" fontId="8" fillId="0" borderId="6" xfId="0" quotePrefix="1" applyFont="1" applyBorder="1" applyAlignment="1" applyProtection="1">
      <alignment horizontal="left" vertical="top"/>
    </xf>
    <xf numFmtId="0" fontId="8" fillId="0" borderId="27" xfId="0" applyFont="1" applyBorder="1" applyAlignment="1">
      <alignment horizontal="centerContinuous"/>
    </xf>
    <xf numFmtId="0" fontId="16" fillId="0" borderId="44" xfId="0" applyFont="1" applyBorder="1" applyAlignment="1" applyProtection="1">
      <alignment horizontal="centerContinuous" vertical="top"/>
    </xf>
    <xf numFmtId="0" fontId="32" fillId="0" borderId="5" xfId="0" applyFont="1" applyBorder="1" applyAlignment="1" applyProtection="1">
      <alignment horizontal="centerContinuous"/>
    </xf>
    <xf numFmtId="0" fontId="32" fillId="0" borderId="7" xfId="0" applyFont="1" applyBorder="1" applyAlignment="1" applyProtection="1">
      <alignment horizontal="center"/>
    </xf>
    <xf numFmtId="0" fontId="34" fillId="0" borderId="0" xfId="0" applyFont="1"/>
    <xf numFmtId="0" fontId="1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3" fontId="9" fillId="5" borderId="0" xfId="0" applyNumberFormat="1" applyFont="1" applyFill="1" applyBorder="1" applyAlignment="1">
      <alignment horizontal="center"/>
    </xf>
    <xf numFmtId="3" fontId="9" fillId="0" borderId="30" xfId="0" applyNumberFormat="1" applyFont="1" applyBorder="1" applyAlignment="1" applyProtection="1">
      <alignment horizontal="center"/>
    </xf>
    <xf numFmtId="37" fontId="9" fillId="3" borderId="45" xfId="0" applyNumberFormat="1" applyFont="1" applyFill="1" applyBorder="1" applyAlignment="1" applyProtection="1">
      <alignment horizontal="center" vertical="center"/>
    </xf>
    <xf numFmtId="37" fontId="9" fillId="3" borderId="15" xfId="0" applyNumberFormat="1" applyFont="1" applyFill="1" applyBorder="1" applyAlignment="1" applyProtection="1">
      <alignment horizontal="center" vertical="center"/>
    </xf>
    <xf numFmtId="37" fontId="9" fillId="6" borderId="45" xfId="0" applyNumberFormat="1" applyFont="1" applyFill="1" applyBorder="1" applyAlignment="1" applyProtection="1">
      <alignment horizontal="center" vertical="center"/>
    </xf>
    <xf numFmtId="37" fontId="9" fillId="6" borderId="15" xfId="0" applyNumberFormat="1" applyFont="1" applyFill="1" applyBorder="1" applyAlignment="1" applyProtection="1">
      <alignment horizontal="center" vertical="center"/>
    </xf>
    <xf numFmtId="37" fontId="9" fillId="5" borderId="16" xfId="0" applyNumberFormat="1" applyFont="1" applyFill="1" applyBorder="1" applyAlignment="1" applyProtection="1">
      <alignment horizontal="center" vertical="center"/>
    </xf>
    <xf numFmtId="37" fontId="8" fillId="6" borderId="16" xfId="0" applyNumberFormat="1" applyFont="1" applyFill="1" applyBorder="1" applyAlignment="1" applyProtection="1">
      <alignment horizontal="center" vertical="center"/>
    </xf>
    <xf numFmtId="3" fontId="10" fillId="5" borderId="79" xfId="0" applyNumberFormat="1" applyFont="1" applyFill="1" applyBorder="1" applyAlignment="1" applyProtection="1">
      <alignment horizontal="center" vertical="center"/>
    </xf>
    <xf numFmtId="179" fontId="9" fillId="5" borderId="0" xfId="0" applyNumberFormat="1" applyFont="1" applyFill="1" applyBorder="1" applyAlignment="1" applyProtection="1">
      <alignment horizontal="center" vertical="center"/>
    </xf>
    <xf numFmtId="171" fontId="6" fillId="5" borderId="0" xfId="0" applyNumberFormat="1" applyFont="1" applyFill="1" applyAlignment="1" applyProtection="1">
      <alignment horizontal="centerContinuous"/>
    </xf>
    <xf numFmtId="0" fontId="23" fillId="5" borderId="2" xfId="0" applyFont="1" applyFill="1" applyBorder="1" applyAlignment="1" applyProtection="1">
      <alignment horizontal="center" vertical="top"/>
    </xf>
    <xf numFmtId="39" fontId="9" fillId="6" borderId="0" xfId="0" applyNumberFormat="1" applyFont="1" applyFill="1" applyBorder="1" applyAlignment="1" applyProtection="1">
      <alignment horizontal="right"/>
    </xf>
    <xf numFmtId="39" fontId="9" fillId="5" borderId="0" xfId="0" applyNumberFormat="1" applyFont="1" applyFill="1" applyBorder="1" applyProtection="1"/>
    <xf numFmtId="0" fontId="19" fillId="5" borderId="80" xfId="0" applyFont="1" applyFill="1" applyBorder="1" applyAlignment="1" applyProtection="1">
      <alignment horizontal="center"/>
    </xf>
    <xf numFmtId="39" fontId="10" fillId="5" borderId="0" xfId="0" applyNumberFormat="1" applyFont="1" applyFill="1" applyBorder="1" applyProtection="1"/>
    <xf numFmtId="0" fontId="19" fillId="5" borderId="47" xfId="0" applyFont="1" applyFill="1" applyBorder="1" applyAlignment="1" applyProtection="1">
      <alignment horizontal="center"/>
    </xf>
    <xf numFmtId="0" fontId="19" fillId="5" borderId="81" xfId="0" applyFont="1" applyFill="1" applyBorder="1" applyAlignment="1" applyProtection="1">
      <alignment horizontal="center"/>
    </xf>
    <xf numFmtId="39" fontId="11" fillId="5" borderId="0" xfId="0" applyNumberFormat="1" applyFont="1" applyFill="1" applyBorder="1" applyProtection="1"/>
    <xf numFmtId="0" fontId="11" fillId="5" borderId="0" xfId="0" applyFont="1" applyFill="1" applyBorder="1" applyProtection="1"/>
    <xf numFmtId="171" fontId="6" fillId="0" borderId="0" xfId="1" applyFont="1"/>
    <xf numFmtId="0" fontId="7" fillId="0" borderId="27" xfId="0" applyFont="1" applyBorder="1" applyAlignment="1" applyProtection="1">
      <alignment horizontal="centerContinuous"/>
    </xf>
    <xf numFmtId="0" fontId="16" fillId="0" borderId="6" xfId="0" applyFont="1" applyBorder="1" applyAlignment="1" applyProtection="1">
      <alignment horizontal="centerContinuous" vertical="top"/>
    </xf>
    <xf numFmtId="0" fontId="10" fillId="0" borderId="0" xfId="0" applyFont="1" applyBorder="1" applyAlignment="1" applyProtection="1">
      <alignment horizontal="centerContinuous"/>
    </xf>
    <xf numFmtId="0" fontId="15" fillId="0" borderId="0" xfId="0" applyFont="1" applyBorder="1" applyAlignment="1" applyProtection="1">
      <alignment horizontal="centerContinuous" vertical="top"/>
    </xf>
    <xf numFmtId="0" fontId="15" fillId="0" borderId="0" xfId="0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centerContinuous"/>
    </xf>
    <xf numFmtId="0" fontId="5" fillId="0" borderId="0" xfId="0" applyFont="1" applyBorder="1"/>
    <xf numFmtId="0" fontId="0" fillId="0" borderId="0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32" fillId="0" borderId="7" xfId="0" applyFont="1" applyBorder="1" applyAlignment="1">
      <alignment horizontal="centerContinuous"/>
    </xf>
    <xf numFmtId="0" fontId="10" fillId="0" borderId="0" xfId="0" applyFont="1" applyFill="1" applyBorder="1" applyAlignment="1" applyProtection="1">
      <alignment horizontal="centerContinuous"/>
    </xf>
    <xf numFmtId="0" fontId="10" fillId="0" borderId="0" xfId="0" applyFont="1" applyBorder="1" applyAlignment="1" applyProtection="1">
      <alignment horizontal="right" vertical="center"/>
    </xf>
    <xf numFmtId="0" fontId="10" fillId="5" borderId="49" xfId="0" applyFont="1" applyFill="1" applyBorder="1" applyAlignment="1" applyProtection="1">
      <alignment horizontal="right" vertical="center"/>
    </xf>
    <xf numFmtId="0" fontId="9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 applyProtection="1">
      <alignment horizontal="centerContinuous" vertical="center"/>
    </xf>
    <xf numFmtId="0" fontId="10" fillId="5" borderId="0" xfId="0" applyFont="1" applyFill="1" applyBorder="1" applyAlignment="1" applyProtection="1">
      <alignment horizontal="right" vertical="center"/>
    </xf>
    <xf numFmtId="0" fontId="10" fillId="5" borderId="0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left" vertical="center"/>
    </xf>
    <xf numFmtId="0" fontId="34" fillId="0" borderId="0" xfId="0" applyFont="1" applyBorder="1"/>
    <xf numFmtId="0" fontId="0" fillId="5" borderId="0" xfId="0" applyFont="1" applyFill="1" applyBorder="1"/>
    <xf numFmtId="0" fontId="6" fillId="5" borderId="0" xfId="0" applyFont="1" applyFill="1" applyBorder="1" applyAlignment="1">
      <alignment horizontal="left"/>
    </xf>
    <xf numFmtId="0" fontId="34" fillId="0" borderId="27" xfId="0" applyFont="1" applyBorder="1" applyAlignment="1">
      <alignment horizontal="left"/>
    </xf>
    <xf numFmtId="0" fontId="27" fillId="0" borderId="0" xfId="0" applyFont="1" applyBorder="1" applyAlignment="1">
      <alignment horizontal="left" vertical="center"/>
    </xf>
    <xf numFmtId="0" fontId="6" fillId="5" borderId="49" xfId="0" applyFont="1" applyFill="1" applyBorder="1" applyAlignment="1">
      <alignment horizontal="left"/>
    </xf>
    <xf numFmtId="37" fontId="9" fillId="6" borderId="0" xfId="0" applyNumberFormat="1" applyFont="1" applyFill="1" applyBorder="1" applyAlignment="1" applyProtection="1">
      <alignment horizontal="left" vertical="center"/>
    </xf>
    <xf numFmtId="0" fontId="27" fillId="5" borderId="0" xfId="0" applyFont="1" applyFill="1" applyBorder="1" applyAlignment="1">
      <alignment horizontal="left" vertical="center"/>
    </xf>
    <xf numFmtId="0" fontId="6" fillId="8" borderId="49" xfId="0" applyFont="1" applyFill="1" applyBorder="1" applyAlignment="1">
      <alignment horizontal="left"/>
    </xf>
    <xf numFmtId="0" fontId="14" fillId="0" borderId="0" xfId="0" applyFont="1" applyBorder="1" applyAlignment="1" applyProtection="1">
      <alignment horizontal="left"/>
    </xf>
    <xf numFmtId="0" fontId="15" fillId="5" borderId="19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Continuous"/>
    </xf>
    <xf numFmtId="0" fontId="7" fillId="0" borderId="2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Continuous"/>
    </xf>
    <xf numFmtId="3" fontId="9" fillId="0" borderId="0" xfId="0" applyNumberFormat="1" applyFont="1" applyBorder="1" applyAlignment="1">
      <alignment horizontal="center"/>
    </xf>
    <xf numFmtId="3" fontId="9" fillId="0" borderId="19" xfId="0" applyNumberFormat="1" applyFont="1" applyBorder="1" applyAlignment="1" applyProtection="1">
      <alignment horizontal="center"/>
    </xf>
    <xf numFmtId="37" fontId="10" fillId="4" borderId="26" xfId="0" applyNumberFormat="1" applyFont="1" applyFill="1" applyBorder="1"/>
    <xf numFmtId="37" fontId="10" fillId="4" borderId="30" xfId="0" applyNumberFormat="1" applyFont="1" applyFill="1" applyBorder="1" applyAlignment="1">
      <alignment horizontal="center"/>
    </xf>
    <xf numFmtId="37" fontId="10" fillId="4" borderId="30" xfId="0" applyNumberFormat="1" applyFont="1" applyFill="1" applyBorder="1" applyAlignment="1">
      <alignment vertical="top"/>
    </xf>
    <xf numFmtId="37" fontId="10" fillId="4" borderId="26" xfId="0" applyNumberFormat="1" applyFont="1" applyFill="1" applyBorder="1" applyAlignment="1">
      <alignment vertical="top"/>
    </xf>
    <xf numFmtId="187" fontId="8" fillId="0" borderId="0" xfId="0" applyNumberFormat="1" applyFont="1" applyBorder="1" applyAlignment="1">
      <alignment vertical="center"/>
    </xf>
    <xf numFmtId="187" fontId="8" fillId="0" borderId="0" xfId="0" applyNumberFormat="1" applyFont="1" applyBorder="1" applyAlignment="1">
      <alignment horizontal="left" vertical="center"/>
    </xf>
    <xf numFmtId="37" fontId="10" fillId="0" borderId="26" xfId="0" applyNumberFormat="1" applyFont="1" applyFill="1" applyBorder="1" applyAlignment="1">
      <alignment vertical="top"/>
    </xf>
    <xf numFmtId="0" fontId="7" fillId="0" borderId="50" xfId="0" applyFont="1" applyBorder="1" applyAlignment="1">
      <alignment horizontal="centerContinuous"/>
    </xf>
    <xf numFmtId="0" fontId="7" fillId="0" borderId="50" xfId="0" applyFont="1" applyFill="1" applyBorder="1" applyAlignment="1" applyProtection="1">
      <alignment horizontal="centerContinuous"/>
    </xf>
    <xf numFmtId="0" fontId="7" fillId="0" borderId="18" xfId="0" applyFont="1" applyBorder="1" applyAlignment="1" applyProtection="1">
      <alignment horizontal="right" vertical="center"/>
    </xf>
    <xf numFmtId="0" fontId="7" fillId="5" borderId="18" xfId="0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right" vertical="center"/>
    </xf>
    <xf numFmtId="0" fontId="7" fillId="5" borderId="79" xfId="0" applyFont="1" applyFill="1" applyBorder="1" applyAlignment="1" applyProtection="1">
      <alignment horizontal="right" vertical="center"/>
    </xf>
    <xf numFmtId="0" fontId="7" fillId="5" borderId="32" xfId="0" applyFont="1" applyFill="1" applyBorder="1" applyAlignment="1" applyProtection="1">
      <alignment horizontal="centerContinuous"/>
    </xf>
    <xf numFmtId="0" fontId="7" fillId="5" borderId="82" xfId="0" applyFont="1" applyFill="1" applyBorder="1" applyAlignment="1" applyProtection="1">
      <alignment horizontal="right" vertical="center"/>
    </xf>
    <xf numFmtId="0" fontId="16" fillId="5" borderId="83" xfId="0" applyFont="1" applyFill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center" vertical="top"/>
    </xf>
    <xf numFmtId="37" fontId="9" fillId="5" borderId="0" xfId="0" applyNumberFormat="1" applyFont="1" applyFill="1" applyBorder="1" applyAlignment="1" applyProtection="1">
      <alignment horizontal="center" vertical="center"/>
    </xf>
    <xf numFmtId="0" fontId="9" fillId="5" borderId="35" xfId="0" applyFont="1" applyFill="1" applyBorder="1" applyAlignment="1" applyProtection="1">
      <alignment horizontal="right"/>
    </xf>
    <xf numFmtId="0" fontId="7" fillId="3" borderId="24" xfId="0" applyFont="1" applyFill="1" applyBorder="1" applyAlignment="1" applyProtection="1">
      <alignment horizontal="center" wrapText="1"/>
    </xf>
    <xf numFmtId="0" fontId="16" fillId="3" borderId="6" xfId="0" applyFont="1" applyFill="1" applyBorder="1" applyAlignment="1" applyProtection="1">
      <alignment horizontal="center" vertical="top" wrapText="1"/>
    </xf>
    <xf numFmtId="37" fontId="7" fillId="3" borderId="0" xfId="0" applyNumberFormat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horizontal="center"/>
    </xf>
    <xf numFmtId="37" fontId="16" fillId="3" borderId="0" xfId="0" applyNumberFormat="1" applyFont="1" applyFill="1" applyBorder="1" applyAlignment="1" applyProtection="1">
      <alignment horizontal="center" vertical="top" wrapText="1"/>
    </xf>
    <xf numFmtId="187" fontId="6" fillId="0" borderId="0" xfId="0" applyNumberFormat="1" applyFont="1" applyBorder="1" applyAlignment="1"/>
    <xf numFmtId="0" fontId="6" fillId="0" borderId="0" xfId="0" applyFont="1" applyBorder="1" applyProtection="1"/>
    <xf numFmtId="0" fontId="7" fillId="5" borderId="0" xfId="0" applyFont="1" applyFill="1" applyBorder="1" applyAlignment="1" applyProtection="1">
      <alignment horizontal="centerContinuous"/>
    </xf>
    <xf numFmtId="0" fontId="29" fillId="0" borderId="0" xfId="0" applyFont="1" applyBorder="1" applyProtection="1"/>
    <xf numFmtId="0" fontId="29" fillId="5" borderId="0" xfId="0" applyFont="1" applyFill="1" applyBorder="1" applyProtection="1"/>
    <xf numFmtId="0" fontId="16" fillId="5" borderId="84" xfId="0" applyFont="1" applyFill="1" applyBorder="1" applyAlignment="1" applyProtection="1">
      <alignment horizontal="left" vertical="center"/>
    </xf>
    <xf numFmtId="3" fontId="10" fillId="5" borderId="82" xfId="0" applyNumberFormat="1" applyFont="1" applyFill="1" applyBorder="1" applyAlignment="1" applyProtection="1">
      <alignment horizontal="center" vertical="center"/>
    </xf>
    <xf numFmtId="37" fontId="3" fillId="6" borderId="0" xfId="0" applyNumberFormat="1" applyFont="1" applyFill="1" applyBorder="1" applyAlignment="1" applyProtection="1">
      <alignment horizontal="center" vertical="center"/>
    </xf>
    <xf numFmtId="37" fontId="4" fillId="6" borderId="79" xfId="0" applyNumberFormat="1" applyFont="1" applyFill="1" applyBorder="1" applyAlignment="1" applyProtection="1">
      <alignment horizontal="center" vertical="center"/>
    </xf>
    <xf numFmtId="37" fontId="4" fillId="6" borderId="82" xfId="0" applyNumberFormat="1" applyFont="1" applyFill="1" applyBorder="1" applyAlignment="1" applyProtection="1">
      <alignment horizontal="center" vertical="center"/>
    </xf>
    <xf numFmtId="0" fontId="16" fillId="5" borderId="85" xfId="0" applyFont="1" applyFill="1" applyBorder="1" applyAlignment="1" applyProtection="1">
      <alignment horizontal="left" vertical="center"/>
    </xf>
    <xf numFmtId="179" fontId="9" fillId="5" borderId="18" xfId="0" applyNumberFormat="1" applyFont="1" applyFill="1" applyBorder="1" applyAlignment="1" applyProtection="1">
      <alignment horizontal="right" vertical="center"/>
    </xf>
    <xf numFmtId="179" fontId="9" fillId="5" borderId="0" xfId="0" applyNumberFormat="1" applyFont="1" applyFill="1" applyBorder="1" applyAlignment="1" applyProtection="1">
      <alignment horizontal="right" vertical="center"/>
    </xf>
    <xf numFmtId="179" fontId="10" fillId="5" borderId="79" xfId="0" applyNumberFormat="1" applyFont="1" applyFill="1" applyBorder="1" applyAlignment="1" applyProtection="1">
      <alignment horizontal="right" vertical="center"/>
    </xf>
    <xf numFmtId="179" fontId="9" fillId="5" borderId="10" xfId="0" applyNumberFormat="1" applyFont="1" applyFill="1" applyBorder="1" applyAlignment="1" applyProtection="1">
      <alignment horizontal="right" vertical="center"/>
    </xf>
    <xf numFmtId="179" fontId="9" fillId="5" borderId="32" xfId="0" applyNumberFormat="1" applyFont="1" applyFill="1" applyBorder="1" applyAlignment="1" applyProtection="1">
      <alignment horizontal="right" vertical="center"/>
    </xf>
    <xf numFmtId="179" fontId="10" fillId="5" borderId="82" xfId="0" applyNumberFormat="1" applyFont="1" applyFill="1" applyBorder="1" applyAlignment="1" applyProtection="1">
      <alignment horizontal="right" vertical="center"/>
    </xf>
    <xf numFmtId="0" fontId="23" fillId="5" borderId="44" xfId="0" applyFont="1" applyFill="1" applyBorder="1" applyAlignment="1" applyProtection="1">
      <alignment horizontal="center" vertical="top"/>
    </xf>
    <xf numFmtId="0" fontId="6" fillId="5" borderId="0" xfId="0" applyFont="1" applyFill="1" applyBorder="1"/>
    <xf numFmtId="0" fontId="19" fillId="5" borderId="0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4" fontId="7" fillId="6" borderId="6" xfId="0" applyNumberFormat="1" applyFont="1" applyFill="1" applyBorder="1" applyAlignment="1" applyProtection="1">
      <alignment horizontal="center" vertical="top"/>
    </xf>
    <xf numFmtId="4" fontId="7" fillId="5" borderId="0" xfId="1" applyNumberFormat="1" applyFont="1" applyFill="1" applyBorder="1" applyAlignment="1" applyProtection="1">
      <alignment horizontal="center"/>
    </xf>
    <xf numFmtId="0" fontId="10" fillId="5" borderId="20" xfId="0" applyFont="1" applyFill="1" applyBorder="1" applyAlignment="1" applyProtection="1">
      <alignment horizontal="right" vertical="center"/>
    </xf>
    <xf numFmtId="37" fontId="9" fillId="5" borderId="51" xfId="0" applyNumberFormat="1" applyFont="1" applyFill="1" applyBorder="1" applyAlignment="1" applyProtection="1">
      <alignment horizontal="right" vertical="center"/>
    </xf>
    <xf numFmtId="0" fontId="27" fillId="5" borderId="20" xfId="0" applyFont="1" applyFill="1" applyBorder="1" applyAlignment="1">
      <alignment horizontal="left" vertical="center"/>
    </xf>
    <xf numFmtId="37" fontId="7" fillId="0" borderId="52" xfId="0" applyNumberFormat="1" applyFont="1" applyFill="1" applyBorder="1" applyAlignment="1" applyProtection="1">
      <alignment horizontal="center" wrapText="1"/>
    </xf>
    <xf numFmtId="37" fontId="16" fillId="0" borderId="10" xfId="0" applyNumberFormat="1" applyFont="1" applyFill="1" applyBorder="1" applyAlignment="1" applyProtection="1">
      <alignment horizontal="center" vertical="top" wrapText="1"/>
    </xf>
    <xf numFmtId="0" fontId="19" fillId="5" borderId="7" xfId="0" applyFont="1" applyFill="1" applyBorder="1" applyAlignment="1" applyProtection="1">
      <alignment horizontal="center"/>
    </xf>
    <xf numFmtId="0" fontId="7" fillId="6" borderId="7" xfId="0" applyNumberFormat="1" applyFont="1" applyFill="1" applyBorder="1" applyAlignment="1" applyProtection="1">
      <alignment horizontal="center"/>
    </xf>
    <xf numFmtId="0" fontId="7" fillId="3" borderId="53" xfId="0" applyFont="1" applyFill="1" applyBorder="1" applyAlignment="1" applyProtection="1">
      <alignment horizontal="center"/>
    </xf>
    <xf numFmtId="0" fontId="16" fillId="3" borderId="54" xfId="0" applyFont="1" applyFill="1" applyBorder="1" applyAlignment="1" applyProtection="1">
      <alignment horizontal="center" vertical="top" wrapText="1"/>
    </xf>
    <xf numFmtId="37" fontId="7" fillId="3" borderId="54" xfId="0" applyNumberFormat="1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center" vertical="top" wrapText="1"/>
    </xf>
    <xf numFmtId="0" fontId="16" fillId="3" borderId="20" xfId="0" applyFont="1" applyFill="1" applyBorder="1" applyAlignment="1" applyProtection="1">
      <alignment horizontal="center" vertical="top" wrapText="1"/>
    </xf>
    <xf numFmtId="189" fontId="9" fillId="0" borderId="0" xfId="1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178" fontId="0" fillId="0" borderId="0" xfId="2" applyNumberFormat="1" applyFont="1"/>
    <xf numFmtId="189" fontId="0" fillId="0" borderId="0" xfId="1" applyNumberFormat="1" applyFont="1" applyBorder="1"/>
    <xf numFmtId="0" fontId="0" fillId="0" borderId="20" xfId="0" applyFont="1" applyBorder="1"/>
    <xf numFmtId="0" fontId="9" fillId="0" borderId="0" xfId="0" applyFont="1" applyBorder="1" applyAlignment="1" applyProtection="1">
      <alignment horizontal="left" indent="2"/>
    </xf>
    <xf numFmtId="0" fontId="16" fillId="0" borderId="0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top" indent="2"/>
    </xf>
    <xf numFmtId="0" fontId="10" fillId="0" borderId="0" xfId="0" applyFont="1" applyBorder="1" applyAlignment="1" applyProtection="1">
      <alignment horizontal="left"/>
    </xf>
    <xf numFmtId="0" fontId="15" fillId="9" borderId="27" xfId="0" applyFont="1" applyFill="1" applyBorder="1" applyAlignment="1" applyProtection="1">
      <alignment horizontal="centerContinuous" vertical="top"/>
    </xf>
    <xf numFmtId="0" fontId="9" fillId="9" borderId="27" xfId="0" applyFont="1" applyFill="1" applyBorder="1" applyAlignment="1">
      <alignment horizontal="centerContinuous"/>
    </xf>
    <xf numFmtId="0" fontId="9" fillId="9" borderId="26" xfId="0" applyFont="1" applyFill="1" applyBorder="1" applyAlignment="1" applyProtection="1">
      <alignment horizontal="centerContinuous"/>
    </xf>
    <xf numFmtId="0" fontId="15" fillId="9" borderId="27" xfId="0" applyFont="1" applyFill="1" applyBorder="1" applyAlignment="1" applyProtection="1">
      <alignment horizontal="centerContinuous"/>
    </xf>
    <xf numFmtId="0" fontId="9" fillId="9" borderId="27" xfId="0" applyFont="1" applyFill="1" applyBorder="1" applyAlignment="1" applyProtection="1">
      <alignment horizontal="centerContinuous"/>
    </xf>
    <xf numFmtId="0" fontId="9" fillId="9" borderId="27" xfId="0" applyFont="1" applyFill="1" applyBorder="1"/>
    <xf numFmtId="0" fontId="10" fillId="9" borderId="0" xfId="0" applyFont="1" applyFill="1" applyBorder="1" applyAlignment="1" applyProtection="1">
      <alignment horizontal="centerContinuous"/>
    </xf>
    <xf numFmtId="0" fontId="9" fillId="9" borderId="0" xfId="0" applyFont="1" applyFill="1" applyBorder="1" applyAlignment="1">
      <alignment horizontal="centerContinuous"/>
    </xf>
    <xf numFmtId="0" fontId="10" fillId="10" borderId="30" xfId="0" applyFont="1" applyFill="1" applyBorder="1" applyAlignment="1" applyProtection="1">
      <alignment horizontal="center"/>
    </xf>
    <xf numFmtId="0" fontId="10" fillId="10" borderId="0" xfId="0" applyFont="1" applyFill="1" applyBorder="1" applyAlignment="1" applyProtection="1">
      <alignment horizontal="center"/>
    </xf>
    <xf numFmtId="0" fontId="16" fillId="9" borderId="6" xfId="0" applyFont="1" applyFill="1" applyBorder="1" applyAlignment="1" applyProtection="1">
      <alignment horizontal="centerContinuous" vertical="top"/>
    </xf>
    <xf numFmtId="0" fontId="6" fillId="9" borderId="6" xfId="0" applyFont="1" applyFill="1" applyBorder="1" applyAlignment="1">
      <alignment horizontal="centerContinuous"/>
    </xf>
    <xf numFmtId="0" fontId="16" fillId="10" borderId="23" xfId="0" applyFont="1" applyFill="1" applyBorder="1" applyAlignment="1" applyProtection="1">
      <alignment horizontal="center" vertical="top"/>
    </xf>
    <xf numFmtId="0" fontId="16" fillId="10" borderId="20" xfId="0" applyFont="1" applyFill="1" applyBorder="1" applyAlignment="1" applyProtection="1">
      <alignment horizontal="center" vertical="top"/>
    </xf>
    <xf numFmtId="0" fontId="36" fillId="10" borderId="20" xfId="0" applyFont="1" applyFill="1" applyBorder="1" applyAlignment="1" applyProtection="1">
      <alignment horizontal="center" vertical="top"/>
    </xf>
    <xf numFmtId="4" fontId="10" fillId="0" borderId="0" xfId="0" applyNumberFormat="1" applyFont="1" applyBorder="1" applyAlignment="1" applyProtection="1">
      <alignment horizontal="left"/>
    </xf>
    <xf numFmtId="4" fontId="9" fillId="0" borderId="2" xfId="0" applyNumberFormat="1" applyFont="1" applyBorder="1" applyAlignment="1">
      <alignment horizontal="centerContinuous"/>
    </xf>
    <xf numFmtId="4" fontId="16" fillId="0" borderId="0" xfId="0" applyNumberFormat="1" applyFont="1" applyBorder="1" applyAlignment="1" applyProtection="1">
      <alignment vertical="top"/>
    </xf>
    <xf numFmtId="4" fontId="9" fillId="0" borderId="0" xfId="0" applyNumberFormat="1" applyFont="1" applyBorder="1" applyAlignment="1" applyProtection="1">
      <alignment horizontal="left" indent="2"/>
    </xf>
    <xf numFmtId="4" fontId="16" fillId="0" borderId="0" xfId="0" applyNumberFormat="1" applyFont="1" applyBorder="1" applyAlignment="1" applyProtection="1">
      <alignment horizontal="left" vertical="top" indent="2"/>
    </xf>
    <xf numFmtId="4" fontId="16" fillId="0" borderId="55" xfId="0" applyNumberFormat="1" applyFont="1" applyBorder="1" applyAlignment="1" applyProtection="1">
      <alignment horizontal="left" vertical="top" indent="2"/>
    </xf>
    <xf numFmtId="4" fontId="9" fillId="0" borderId="56" xfId="0" applyNumberFormat="1" applyFont="1" applyBorder="1" applyAlignment="1">
      <alignment horizontal="centerContinuous"/>
    </xf>
    <xf numFmtId="4" fontId="10" fillId="0" borderId="0" xfId="0" applyNumberFormat="1" applyFont="1" applyBorder="1" applyAlignment="1" applyProtection="1">
      <alignment horizontal="left" indent="2"/>
    </xf>
    <xf numFmtId="4" fontId="6" fillId="0" borderId="0" xfId="0" applyNumberFormat="1" applyFont="1" applyBorder="1"/>
    <xf numFmtId="4" fontId="6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center"/>
    </xf>
    <xf numFmtId="4" fontId="9" fillId="0" borderId="55" xfId="0" applyNumberFormat="1" applyFont="1" applyBorder="1" applyAlignment="1">
      <alignment horizontal="center"/>
    </xf>
    <xf numFmtId="202" fontId="9" fillId="0" borderId="0" xfId="0" applyNumberFormat="1" applyFont="1" applyAlignment="1">
      <alignment horizontal="right"/>
    </xf>
    <xf numFmtId="202" fontId="0" fillId="0" borderId="0" xfId="0" applyNumberFormat="1" applyFont="1" applyAlignment="1">
      <alignment horizontal="right"/>
    </xf>
    <xf numFmtId="202" fontId="9" fillId="0" borderId="55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55" xfId="0" applyNumberFormat="1" applyFont="1" applyBorder="1" applyAlignment="1">
      <alignment horizontal="right"/>
    </xf>
    <xf numFmtId="0" fontId="23" fillId="5" borderId="6" xfId="0" applyFont="1" applyFill="1" applyBorder="1" applyAlignment="1" applyProtection="1">
      <alignment horizontal="center" vertical="top"/>
    </xf>
    <xf numFmtId="0" fontId="19" fillId="5" borderId="86" xfId="0" applyFont="1" applyFill="1" applyBorder="1" applyAlignment="1" applyProtection="1">
      <alignment horizontal="center"/>
    </xf>
    <xf numFmtId="0" fontId="23" fillId="5" borderId="86" xfId="0" applyFont="1" applyFill="1" applyBorder="1" applyAlignment="1" applyProtection="1">
      <alignment horizontal="center" vertical="top"/>
    </xf>
    <xf numFmtId="0" fontId="19" fillId="5" borderId="87" xfId="0" applyFont="1" applyFill="1" applyBorder="1" applyAlignment="1" applyProtection="1">
      <alignment horizontal="center"/>
    </xf>
    <xf numFmtId="0" fontId="19" fillId="5" borderId="46" xfId="0" applyFont="1" applyFill="1" applyBorder="1" applyAlignment="1" applyProtection="1">
      <alignment horizontal="center"/>
    </xf>
    <xf numFmtId="0" fontId="19" fillId="5" borderId="88" xfId="0" applyFont="1" applyFill="1" applyBorder="1" applyAlignment="1" applyProtection="1">
      <alignment horizontal="center"/>
    </xf>
    <xf numFmtId="0" fontId="23" fillId="5" borderId="44" xfId="0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23" fillId="5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 applyProtection="1">
      <alignment horizontal="center"/>
    </xf>
    <xf numFmtId="3" fontId="10" fillId="0" borderId="7" xfId="0" applyNumberFormat="1" applyFont="1" applyBorder="1" applyAlignment="1" applyProtection="1">
      <alignment horizontal="center"/>
    </xf>
    <xf numFmtId="3" fontId="10" fillId="0" borderId="27" xfId="0" applyNumberFormat="1" applyFont="1" applyBorder="1" applyAlignment="1" applyProtection="1">
      <alignment horizontal="center"/>
    </xf>
    <xf numFmtId="37" fontId="9" fillId="0" borderId="30" xfId="0" applyNumberFormat="1" applyFont="1" applyBorder="1" applyAlignment="1" applyProtection="1">
      <alignment horizontal="center"/>
    </xf>
    <xf numFmtId="37" fontId="9" fillId="0" borderId="0" xfId="0" applyNumberFormat="1" applyFont="1" applyBorder="1" applyAlignment="1" applyProtection="1">
      <alignment horizontal="center"/>
    </xf>
    <xf numFmtId="37" fontId="9" fillId="3" borderId="0" xfId="0" applyNumberFormat="1" applyFont="1" applyFill="1" applyBorder="1" applyAlignment="1" applyProtection="1">
      <alignment horizontal="center"/>
    </xf>
    <xf numFmtId="0" fontId="9" fillId="0" borderId="30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37" fontId="10" fillId="0" borderId="22" xfId="0" applyNumberFormat="1" applyFont="1" applyBorder="1" applyAlignment="1" applyProtection="1">
      <alignment horizontal="center"/>
    </xf>
    <xf numFmtId="37" fontId="10" fillId="0" borderId="7" xfId="0" applyNumberFormat="1" applyFont="1" applyBorder="1" applyAlignment="1" applyProtection="1">
      <alignment horizontal="center"/>
    </xf>
    <xf numFmtId="37" fontId="10" fillId="0" borderId="27" xfId="0" applyNumberFormat="1" applyFont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3" fontId="10" fillId="6" borderId="49" xfId="0" applyNumberFormat="1" applyFont="1" applyFill="1" applyBorder="1" applyAlignment="1" applyProtection="1">
      <alignment horizontal="center" vertical="center"/>
    </xf>
    <xf numFmtId="3" fontId="10" fillId="5" borderId="49" xfId="0" applyNumberFormat="1" applyFont="1" applyFill="1" applyBorder="1" applyAlignment="1" applyProtection="1">
      <alignment horizontal="center" vertical="center"/>
    </xf>
    <xf numFmtId="3" fontId="10" fillId="11" borderId="49" xfId="0" applyNumberFormat="1" applyFont="1" applyFill="1" applyBorder="1" applyAlignment="1" applyProtection="1">
      <alignment horizontal="center" vertical="center"/>
    </xf>
    <xf numFmtId="3" fontId="10" fillId="8" borderId="49" xfId="0" applyNumberFormat="1" applyFont="1" applyFill="1" applyBorder="1" applyAlignment="1" applyProtection="1">
      <alignment horizontal="center" vertical="center"/>
    </xf>
    <xf numFmtId="3" fontId="9" fillId="6" borderId="20" xfId="0" applyNumberFormat="1" applyFont="1" applyFill="1" applyBorder="1" applyAlignment="1" applyProtection="1">
      <alignment horizontal="center" vertical="center"/>
    </xf>
    <xf numFmtId="3" fontId="18" fillId="6" borderId="20" xfId="0" applyNumberFormat="1" applyFont="1" applyFill="1" applyBorder="1" applyAlignment="1" applyProtection="1">
      <alignment horizontal="center" vertical="top"/>
    </xf>
    <xf numFmtId="3" fontId="10" fillId="6" borderId="0" xfId="0" applyNumberFormat="1" applyFont="1" applyFill="1" applyBorder="1" applyAlignment="1" applyProtection="1">
      <alignment horizontal="center" vertical="center"/>
    </xf>
    <xf numFmtId="3" fontId="10" fillId="5" borderId="0" xfId="0" applyNumberFormat="1" applyFont="1" applyFill="1" applyBorder="1" applyAlignment="1" applyProtection="1">
      <alignment horizontal="center" vertical="center"/>
    </xf>
    <xf numFmtId="37" fontId="9" fillId="0" borderId="19" xfId="0" applyNumberFormat="1" applyFont="1" applyBorder="1" applyAlignment="1" applyProtection="1">
      <alignment horizontal="center"/>
    </xf>
    <xf numFmtId="3" fontId="10" fillId="0" borderId="25" xfId="0" applyNumberFormat="1" applyFont="1" applyBorder="1" applyAlignment="1" applyProtection="1">
      <alignment horizontal="center"/>
    </xf>
    <xf numFmtId="3" fontId="9" fillId="0" borderId="19" xfId="0" quotePrefix="1" applyNumberFormat="1" applyFont="1" applyBorder="1" applyAlignment="1" applyProtection="1">
      <alignment horizontal="center"/>
    </xf>
    <xf numFmtId="3" fontId="10" fillId="0" borderId="30" xfId="0" applyNumberFormat="1" applyFont="1" applyBorder="1" applyAlignment="1" applyProtection="1">
      <alignment horizontal="center"/>
    </xf>
    <xf numFmtId="3" fontId="9" fillId="0" borderId="0" xfId="0" quotePrefix="1" applyNumberFormat="1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3" fontId="9" fillId="0" borderId="57" xfId="0" applyNumberFormat="1" applyFont="1" applyBorder="1" applyAlignment="1" applyProtection="1">
      <alignment horizontal="center"/>
    </xf>
    <xf numFmtId="3" fontId="10" fillId="0" borderId="22" xfId="0" applyNumberFormat="1" applyFont="1" applyBorder="1" applyAlignment="1" applyProtection="1">
      <alignment horizontal="center"/>
    </xf>
    <xf numFmtId="3" fontId="10" fillId="0" borderId="31" xfId="0" applyNumberFormat="1" applyFont="1" applyBorder="1" applyAlignment="1" applyProtection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10" fillId="0" borderId="26" xfId="0" applyNumberFormat="1" applyFont="1" applyBorder="1" applyAlignment="1" applyProtection="1">
      <alignment horizontal="center"/>
    </xf>
    <xf numFmtId="3" fontId="9" fillId="0" borderId="28" xfId="0" quotePrefix="1" applyNumberFormat="1" applyFont="1" applyBorder="1" applyAlignment="1" applyProtection="1">
      <alignment horizontal="center"/>
    </xf>
    <xf numFmtId="3" fontId="10" fillId="0" borderId="25" xfId="0" applyNumberFormat="1" applyFont="1" applyFill="1" applyBorder="1" applyAlignment="1" applyProtection="1">
      <alignment horizontal="center"/>
    </xf>
    <xf numFmtId="3" fontId="9" fillId="0" borderId="0" xfId="0" quotePrefix="1" applyNumberFormat="1" applyFont="1" applyFill="1" applyBorder="1" applyAlignment="1" applyProtection="1">
      <alignment horizontal="center"/>
    </xf>
    <xf numFmtId="3" fontId="10" fillId="0" borderId="30" xfId="0" applyNumberFormat="1" applyFont="1" applyFill="1" applyBorder="1" applyAlignment="1" applyProtection="1">
      <alignment horizontal="center"/>
    </xf>
    <xf numFmtId="3" fontId="9" fillId="0" borderId="19" xfId="0" quotePrefix="1" applyNumberFormat="1" applyFont="1" applyFill="1" applyBorder="1" applyAlignment="1" applyProtection="1">
      <alignment horizontal="center"/>
    </xf>
    <xf numFmtId="3" fontId="10" fillId="0" borderId="58" xfId="0" applyNumberFormat="1" applyFont="1" applyBorder="1" applyAlignment="1" applyProtection="1">
      <alignment horizontal="center"/>
    </xf>
    <xf numFmtId="37" fontId="9" fillId="0" borderId="1" xfId="0" applyNumberFormat="1" applyFont="1" applyBorder="1" applyAlignment="1" applyProtection="1">
      <alignment horizontal="center" vertical="center"/>
    </xf>
    <xf numFmtId="179" fontId="9" fillId="0" borderId="18" xfId="0" applyNumberFormat="1" applyFont="1" applyBorder="1" applyAlignment="1" applyProtection="1">
      <alignment horizontal="center" vertical="center"/>
    </xf>
    <xf numFmtId="37" fontId="38" fillId="6" borderId="16" xfId="0" applyNumberFormat="1" applyFont="1" applyFill="1" applyBorder="1" applyAlignment="1" applyProtection="1">
      <alignment horizontal="center" vertical="center"/>
    </xf>
    <xf numFmtId="37" fontId="9" fillId="5" borderId="59" xfId="0" applyNumberFormat="1" applyFont="1" applyFill="1" applyBorder="1" applyAlignment="1" applyProtection="1">
      <alignment horizontal="center" vertical="center"/>
    </xf>
    <xf numFmtId="179" fontId="9" fillId="5" borderId="18" xfId="0" applyNumberFormat="1" applyFont="1" applyFill="1" applyBorder="1" applyAlignment="1" applyProtection="1">
      <alignment horizontal="center" vertical="center"/>
    </xf>
    <xf numFmtId="179" fontId="9" fillId="5" borderId="10" xfId="0" applyNumberFormat="1" applyFont="1" applyFill="1" applyBorder="1" applyAlignment="1" applyProtection="1">
      <alignment horizontal="center" vertical="center"/>
    </xf>
    <xf numFmtId="37" fontId="10" fillId="6" borderId="89" xfId="0" applyNumberFormat="1" applyFont="1" applyFill="1" applyBorder="1" applyAlignment="1" applyProtection="1">
      <alignment horizontal="center" vertical="center"/>
    </xf>
    <xf numFmtId="37" fontId="7" fillId="6" borderId="90" xfId="0" applyNumberFormat="1" applyFont="1" applyFill="1" applyBorder="1" applyAlignment="1" applyProtection="1">
      <alignment horizontal="center" vertical="center"/>
    </xf>
    <xf numFmtId="37" fontId="10" fillId="6" borderId="91" xfId="0" applyNumberFormat="1" applyFont="1" applyFill="1" applyBorder="1" applyAlignment="1" applyProtection="1">
      <alignment horizontal="center" vertical="center"/>
    </xf>
    <xf numFmtId="37" fontId="10" fillId="5" borderId="90" xfId="0" applyNumberFormat="1" applyFont="1" applyFill="1" applyBorder="1" applyAlignment="1" applyProtection="1">
      <alignment horizontal="center" vertical="center"/>
    </xf>
    <xf numFmtId="179" fontId="10" fillId="5" borderId="79" xfId="0" applyNumberFormat="1" applyFont="1" applyFill="1" applyBorder="1" applyAlignment="1" applyProtection="1">
      <alignment horizontal="center" vertical="center"/>
    </xf>
    <xf numFmtId="37" fontId="8" fillId="6" borderId="15" xfId="0" applyNumberFormat="1" applyFont="1" applyFill="1" applyBorder="1" applyAlignment="1" applyProtection="1">
      <alignment horizontal="center" vertical="center"/>
    </xf>
    <xf numFmtId="37" fontId="9" fillId="5" borderId="60" xfId="0" applyNumberFormat="1" applyFont="1" applyFill="1" applyBorder="1" applyAlignment="1" applyProtection="1">
      <alignment horizontal="center" vertical="center"/>
    </xf>
    <xf numFmtId="37" fontId="9" fillId="6" borderId="61" xfId="0" applyNumberFormat="1" applyFont="1" applyFill="1" applyBorder="1" applyAlignment="1" applyProtection="1">
      <alignment horizontal="center" vertical="center"/>
    </xf>
    <xf numFmtId="37" fontId="8" fillId="6" borderId="62" xfId="0" applyNumberFormat="1" applyFont="1" applyFill="1" applyBorder="1" applyAlignment="1" applyProtection="1">
      <alignment horizontal="center" vertical="center"/>
    </xf>
    <xf numFmtId="37" fontId="9" fillId="6" borderId="62" xfId="0" applyNumberFormat="1" applyFont="1" applyFill="1" applyBorder="1" applyAlignment="1" applyProtection="1">
      <alignment horizontal="center" vertical="center"/>
    </xf>
    <xf numFmtId="37" fontId="9" fillId="5" borderId="62" xfId="0" applyNumberFormat="1" applyFont="1" applyFill="1" applyBorder="1" applyAlignment="1" applyProtection="1">
      <alignment horizontal="center" vertical="center"/>
    </xf>
    <xf numFmtId="37" fontId="9" fillId="6" borderId="63" xfId="0" applyNumberFormat="1" applyFont="1" applyFill="1" applyBorder="1" applyAlignment="1" applyProtection="1">
      <alignment horizontal="center" vertical="center"/>
    </xf>
    <xf numFmtId="37" fontId="9" fillId="6" borderId="60" xfId="0" applyNumberFormat="1" applyFont="1" applyFill="1" applyBorder="1" applyAlignment="1" applyProtection="1">
      <alignment horizontal="center" vertical="center"/>
    </xf>
    <xf numFmtId="37" fontId="10" fillId="6" borderId="92" xfId="0" applyNumberFormat="1" applyFont="1" applyFill="1" applyBorder="1" applyAlignment="1" applyProtection="1">
      <alignment horizontal="center" vertical="center"/>
    </xf>
    <xf numFmtId="37" fontId="10" fillId="6" borderId="93" xfId="0" applyNumberFormat="1" applyFont="1" applyFill="1" applyBorder="1" applyAlignment="1" applyProtection="1">
      <alignment horizontal="center" vertical="center"/>
    </xf>
    <xf numFmtId="37" fontId="10" fillId="6" borderId="94" xfId="0" applyNumberFormat="1" applyFont="1" applyFill="1" applyBorder="1" applyAlignment="1" applyProtection="1">
      <alignment horizontal="center" vertical="center"/>
    </xf>
    <xf numFmtId="37" fontId="10" fillId="5" borderId="93" xfId="0" applyNumberFormat="1" applyFont="1" applyFill="1" applyBorder="1" applyAlignment="1" applyProtection="1">
      <alignment horizontal="center" vertical="center"/>
    </xf>
    <xf numFmtId="179" fontId="10" fillId="5" borderId="82" xfId="0" applyNumberFormat="1" applyFont="1" applyFill="1" applyBorder="1" applyAlignment="1" applyProtection="1">
      <alignment horizontal="center" vertical="center"/>
    </xf>
    <xf numFmtId="189" fontId="13" fillId="5" borderId="0" xfId="1" applyNumberFormat="1" applyFont="1" applyFill="1" applyAlignment="1">
      <alignment vertical="center"/>
    </xf>
    <xf numFmtId="3" fontId="7" fillId="3" borderId="53" xfId="0" applyNumberFormat="1" applyFont="1" applyFill="1" applyBorder="1" applyAlignment="1" applyProtection="1">
      <alignment horizontal="center"/>
    </xf>
    <xf numFmtId="3" fontId="7" fillId="3" borderId="27" xfId="0" applyNumberFormat="1" applyFont="1" applyFill="1" applyBorder="1" applyAlignment="1" applyProtection="1">
      <alignment horizontal="center"/>
    </xf>
    <xf numFmtId="189" fontId="13" fillId="5" borderId="0" xfId="1" applyNumberFormat="1" applyFont="1" applyFill="1"/>
    <xf numFmtId="3" fontId="10" fillId="6" borderId="79" xfId="0" applyNumberFormat="1" applyFont="1" applyFill="1" applyBorder="1" applyAlignment="1" applyProtection="1">
      <alignment horizontal="center" vertical="center"/>
    </xf>
    <xf numFmtId="3" fontId="9" fillId="6" borderId="0" xfId="0" quotePrefix="1" applyNumberFormat="1" applyFont="1" applyFill="1" applyBorder="1" applyAlignment="1" applyProtection="1">
      <alignment horizontal="center" vertical="center"/>
    </xf>
    <xf numFmtId="3" fontId="10" fillId="6" borderId="82" xfId="0" applyNumberFormat="1" applyFont="1" applyFill="1" applyBorder="1" applyAlignment="1" applyProtection="1">
      <alignment horizontal="center" vertical="center"/>
    </xf>
    <xf numFmtId="171" fontId="9" fillId="5" borderId="59" xfId="1" quotePrefix="1" applyFont="1" applyFill="1" applyBorder="1" applyAlignment="1" applyProtection="1">
      <alignment horizontal="center" vertical="center"/>
    </xf>
    <xf numFmtId="202" fontId="8" fillId="5" borderId="7" xfId="1" applyNumberFormat="1" applyFont="1" applyFill="1" applyBorder="1" applyAlignment="1" applyProtection="1">
      <alignment horizontal="center"/>
    </xf>
    <xf numFmtId="202" fontId="8" fillId="5" borderId="0" xfId="1" applyNumberFormat="1" applyFont="1" applyFill="1" applyBorder="1" applyAlignment="1" applyProtection="1">
      <alignment horizontal="center"/>
    </xf>
    <xf numFmtId="4" fontId="8" fillId="5" borderId="0" xfId="1" applyNumberFormat="1" applyFont="1" applyFill="1" applyBorder="1" applyAlignment="1" applyProtection="1">
      <alignment horizontal="center"/>
    </xf>
    <xf numFmtId="202" fontId="8" fillId="5" borderId="82" xfId="1" applyNumberFormat="1" applyFont="1" applyFill="1" applyBorder="1" applyAlignment="1" applyProtection="1">
      <alignment horizontal="center"/>
    </xf>
    <xf numFmtId="4" fontId="8" fillId="5" borderId="7" xfId="1" applyNumberFormat="1" applyFont="1" applyFill="1" applyBorder="1" applyAlignment="1" applyProtection="1">
      <alignment horizontal="center"/>
    </xf>
    <xf numFmtId="4" fontId="8" fillId="5" borderId="54" xfId="1" applyNumberFormat="1" applyFont="1" applyFill="1" applyBorder="1" applyAlignment="1" applyProtection="1">
      <alignment horizontal="center"/>
    </xf>
    <xf numFmtId="202" fontId="10" fillId="0" borderId="0" xfId="0" applyNumberFormat="1" applyFont="1" applyBorder="1" applyAlignment="1" applyProtection="1">
      <alignment horizontal="right"/>
    </xf>
    <xf numFmtId="202" fontId="10" fillId="0" borderId="0" xfId="0" applyNumberFormat="1" applyFont="1" applyFill="1" applyBorder="1" applyAlignment="1" applyProtection="1">
      <alignment horizontal="center"/>
    </xf>
    <xf numFmtId="202" fontId="9" fillId="0" borderId="0" xfId="0" applyNumberFormat="1" applyFont="1" applyBorder="1" applyAlignment="1" applyProtection="1">
      <alignment horizontal="right"/>
    </xf>
    <xf numFmtId="202" fontId="9" fillId="0" borderId="0" xfId="0" applyNumberFormat="1" applyFont="1" applyFill="1" applyBorder="1" applyAlignment="1" applyProtection="1">
      <alignment horizontal="center"/>
    </xf>
    <xf numFmtId="202" fontId="10" fillId="0" borderId="0" xfId="0" applyNumberFormat="1" applyFont="1" applyAlignment="1">
      <alignment horizontal="right"/>
    </xf>
    <xf numFmtId="202" fontId="9" fillId="0" borderId="0" xfId="0" quotePrefix="1" applyNumberFormat="1" applyFont="1" applyBorder="1" applyAlignment="1" applyProtection="1">
      <alignment horizontal="right"/>
    </xf>
    <xf numFmtId="4" fontId="9" fillId="0" borderId="0" xfId="0" quotePrefix="1" applyNumberFormat="1" applyFont="1" applyBorder="1" applyAlignment="1" applyProtection="1">
      <alignment horizontal="center"/>
    </xf>
    <xf numFmtId="202" fontId="9" fillId="0" borderId="55" xfId="0" applyNumberFormat="1" applyFont="1" applyBorder="1" applyAlignment="1" applyProtection="1">
      <alignment horizontal="right"/>
    </xf>
    <xf numFmtId="4" fontId="9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Alignment="1">
      <alignment horizontal="right"/>
    </xf>
    <xf numFmtId="3" fontId="9" fillId="0" borderId="0" xfId="0" quotePrefix="1" applyNumberFormat="1" applyFont="1" applyBorder="1" applyAlignment="1" applyProtection="1">
      <alignment horizontal="right"/>
    </xf>
    <xf numFmtId="3" fontId="9" fillId="0" borderId="55" xfId="0" applyNumberFormat="1" applyFont="1" applyBorder="1" applyAlignment="1" applyProtection="1">
      <alignment horizontal="right"/>
    </xf>
    <xf numFmtId="4" fontId="8" fillId="5" borderId="82" xfId="1" applyNumberFormat="1" applyFont="1" applyFill="1" applyBorder="1" applyAlignment="1" applyProtection="1">
      <alignment horizontal="center"/>
    </xf>
    <xf numFmtId="4" fontId="7" fillId="5" borderId="7" xfId="1" applyNumberFormat="1" applyFont="1" applyFill="1" applyBorder="1" applyAlignment="1" applyProtection="1">
      <alignment horizontal="center"/>
    </xf>
    <xf numFmtId="3" fontId="8" fillId="12" borderId="26" xfId="0" applyNumberFormat="1" applyFont="1" applyFill="1" applyBorder="1" applyAlignment="1">
      <alignment horizontal="center"/>
    </xf>
    <xf numFmtId="3" fontId="8" fillId="12" borderId="27" xfId="0" applyNumberFormat="1" applyFont="1" applyFill="1" applyBorder="1" applyAlignment="1">
      <alignment horizontal="center"/>
    </xf>
    <xf numFmtId="3" fontId="8" fillId="5" borderId="27" xfId="0" applyNumberFormat="1" applyFont="1" applyFill="1" applyBorder="1" applyAlignment="1">
      <alignment horizontal="center"/>
    </xf>
    <xf numFmtId="3" fontId="8" fillId="5" borderId="0" xfId="1" quotePrefix="1" applyNumberFormat="1" applyFont="1" applyFill="1" applyBorder="1" applyAlignment="1">
      <alignment horizontal="center" vertical="center"/>
    </xf>
    <xf numFmtId="3" fontId="8" fillId="5" borderId="0" xfId="1" applyNumberFormat="1" applyFont="1" applyFill="1" applyBorder="1" applyAlignment="1">
      <alignment horizontal="center" vertical="center"/>
    </xf>
    <xf numFmtId="3" fontId="8" fillId="5" borderId="30" xfId="0" applyNumberFormat="1" applyFont="1" applyFill="1" applyBorder="1" applyAlignment="1">
      <alignment horizontal="center"/>
    </xf>
    <xf numFmtId="3" fontId="8" fillId="5" borderId="0" xfId="0" applyNumberFormat="1" applyFont="1" applyFill="1" applyBorder="1" applyAlignment="1">
      <alignment horizontal="center"/>
    </xf>
    <xf numFmtId="3" fontId="8" fillId="12" borderId="30" xfId="0" quotePrefix="1" applyNumberFormat="1" applyFont="1" applyFill="1" applyBorder="1" applyAlignment="1">
      <alignment horizontal="center"/>
    </xf>
    <xf numFmtId="3" fontId="8" fillId="12" borderId="0" xfId="0" applyNumberFormat="1" applyFont="1" applyFill="1" applyBorder="1" applyAlignment="1">
      <alignment horizontal="center"/>
    </xf>
    <xf numFmtId="3" fontId="8" fillId="12" borderId="30" xfId="0" applyNumberFormat="1" applyFont="1" applyFill="1" applyBorder="1" applyAlignment="1">
      <alignment horizontal="center"/>
    </xf>
    <xf numFmtId="3" fontId="8" fillId="5" borderId="30" xfId="1" quotePrefix="1" applyNumberFormat="1" applyFont="1" applyFill="1" applyBorder="1" applyAlignment="1">
      <alignment horizontal="center" vertical="center"/>
    </xf>
    <xf numFmtId="3" fontId="7" fillId="5" borderId="64" xfId="0" applyNumberFormat="1" applyFont="1" applyFill="1" applyBorder="1" applyAlignment="1" applyProtection="1">
      <alignment horizontal="center"/>
    </xf>
    <xf numFmtId="3" fontId="7" fillId="5" borderId="32" xfId="0" applyNumberFormat="1" applyFont="1" applyFill="1" applyBorder="1" applyAlignment="1" applyProtection="1">
      <alignment horizontal="center"/>
    </xf>
    <xf numFmtId="3" fontId="7" fillId="5" borderId="65" xfId="0" applyNumberFormat="1" applyFont="1" applyFill="1" applyBorder="1" applyAlignment="1" applyProtection="1">
      <alignment horizontal="center" vertical="center"/>
    </xf>
    <xf numFmtId="3" fontId="0" fillId="5" borderId="10" xfId="0" applyNumberFormat="1" applyFont="1" applyFill="1" applyBorder="1" applyAlignment="1">
      <alignment horizontal="center" vertical="center"/>
    </xf>
    <xf numFmtId="3" fontId="7" fillId="5" borderId="10" xfId="0" applyNumberFormat="1" applyFont="1" applyFill="1" applyBorder="1" applyAlignment="1" applyProtection="1">
      <alignment horizontal="center" vertical="center"/>
    </xf>
    <xf numFmtId="3" fontId="8" fillId="6" borderId="54" xfId="0" applyNumberFormat="1" applyFont="1" applyFill="1" applyBorder="1" applyAlignment="1" applyProtection="1">
      <alignment horizontal="center" vertical="center"/>
    </xf>
    <xf numFmtId="3" fontId="8" fillId="5" borderId="0" xfId="0" applyNumberFormat="1" applyFont="1" applyFill="1" applyBorder="1" applyAlignment="1" applyProtection="1">
      <alignment horizontal="center" vertical="center"/>
    </xf>
    <xf numFmtId="3" fontId="8" fillId="6" borderId="0" xfId="0" applyNumberFormat="1" applyFont="1" applyFill="1" applyBorder="1" applyAlignment="1" applyProtection="1">
      <alignment horizontal="center" vertical="center"/>
    </xf>
    <xf numFmtId="3" fontId="8" fillId="6" borderId="66" xfId="0" applyNumberFormat="1" applyFont="1" applyFill="1" applyBorder="1" applyAlignment="1" applyProtection="1">
      <alignment horizontal="center" vertical="center"/>
    </xf>
    <xf numFmtId="3" fontId="8" fillId="6" borderId="6" xfId="0" applyNumberFormat="1" applyFont="1" applyFill="1" applyBorder="1" applyAlignment="1" applyProtection="1">
      <alignment horizontal="center" vertical="center"/>
    </xf>
    <xf numFmtId="0" fontId="7" fillId="6" borderId="24" xfId="0" applyFont="1" applyFill="1" applyBorder="1" applyAlignment="1" applyProtection="1">
      <alignment horizontal="center" wrapText="1"/>
    </xf>
    <xf numFmtId="0" fontId="7" fillId="6" borderId="53" xfId="0" applyFont="1" applyFill="1" applyBorder="1" applyAlignment="1" applyProtection="1">
      <alignment horizontal="center"/>
    </xf>
    <xf numFmtId="0" fontId="7" fillId="6" borderId="27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 vertical="top" wrapText="1"/>
    </xf>
    <xf numFmtId="0" fontId="16" fillId="6" borderId="54" xfId="0" applyFont="1" applyFill="1" applyBorder="1" applyAlignment="1" applyProtection="1">
      <alignment horizontal="center" vertical="top" wrapText="1"/>
    </xf>
    <xf numFmtId="0" fontId="16" fillId="6" borderId="0" xfId="0" applyFont="1" applyFill="1" applyBorder="1" applyAlignment="1" applyProtection="1">
      <alignment horizontal="center" vertical="top" wrapText="1"/>
    </xf>
    <xf numFmtId="0" fontId="16" fillId="6" borderId="20" xfId="0" applyFont="1" applyFill="1" applyBorder="1" applyAlignment="1" applyProtection="1">
      <alignment horizontal="center" vertical="top" wrapText="1"/>
    </xf>
    <xf numFmtId="37" fontId="7" fillId="6" borderId="0" xfId="0" applyNumberFormat="1" applyFont="1" applyFill="1" applyBorder="1" applyAlignment="1" applyProtection="1">
      <alignment vertical="center"/>
    </xf>
    <xf numFmtId="3" fontId="8" fillId="5" borderId="27" xfId="1" applyNumberFormat="1" applyFont="1" applyFill="1" applyBorder="1" applyAlignment="1">
      <alignment horizontal="center" vertical="center"/>
    </xf>
    <xf numFmtId="37" fontId="7" fillId="5" borderId="52" xfId="0" applyNumberFormat="1" applyFont="1" applyFill="1" applyBorder="1" applyAlignment="1" applyProtection="1">
      <alignment horizontal="center" wrapText="1"/>
    </xf>
    <xf numFmtId="3" fontId="7" fillId="5" borderId="0" xfId="0" applyNumberFormat="1" applyFont="1" applyFill="1" applyBorder="1" applyAlignment="1" applyProtection="1">
      <alignment horizontal="center"/>
    </xf>
    <xf numFmtId="37" fontId="16" fillId="5" borderId="0" xfId="0" applyNumberFormat="1" applyFont="1" applyFill="1" applyBorder="1" applyAlignment="1" applyProtection="1">
      <alignment horizontal="center" vertical="top" wrapText="1"/>
    </xf>
    <xf numFmtId="3" fontId="7" fillId="5" borderId="54" xfId="0" applyNumberFormat="1" applyFont="1" applyFill="1" applyBorder="1" applyAlignment="1" applyProtection="1">
      <alignment horizontal="center" vertical="center"/>
    </xf>
    <xf numFmtId="3" fontId="39" fillId="5" borderId="0" xfId="0" applyNumberFormat="1" applyFont="1" applyFill="1" applyBorder="1" applyAlignment="1">
      <alignment horizontal="center" vertical="center"/>
    </xf>
    <xf numFmtId="3" fontId="7" fillId="5" borderId="0" xfId="0" applyNumberFormat="1" applyFont="1" applyFill="1" applyBorder="1" applyAlignment="1" applyProtection="1">
      <alignment horizontal="center" vertical="center"/>
    </xf>
    <xf numFmtId="37" fontId="7" fillId="6" borderId="6" xfId="0" applyNumberFormat="1" applyFont="1" applyFill="1" applyBorder="1" applyAlignment="1" applyProtection="1">
      <alignment vertical="center"/>
    </xf>
    <xf numFmtId="37" fontId="7" fillId="6" borderId="27" xfId="0" applyNumberFormat="1" applyFont="1" applyFill="1" applyBorder="1" applyAlignment="1" applyProtection="1">
      <alignment horizontal="center"/>
    </xf>
    <xf numFmtId="3" fontId="7" fillId="6" borderId="53" xfId="0" applyNumberFormat="1" applyFont="1" applyFill="1" applyBorder="1" applyAlignment="1" applyProtection="1">
      <alignment horizontal="center"/>
    </xf>
    <xf numFmtId="3" fontId="7" fillId="6" borderId="27" xfId="0" applyNumberFormat="1" applyFont="1" applyFill="1" applyBorder="1" applyAlignment="1" applyProtection="1">
      <alignment horizontal="center"/>
    </xf>
    <xf numFmtId="0" fontId="10" fillId="5" borderId="0" xfId="0" applyFont="1" applyFill="1" applyAlignment="1" applyProtection="1">
      <alignment horizontal="centerContinuous"/>
    </xf>
    <xf numFmtId="189" fontId="9" fillId="5" borderId="0" xfId="0" applyNumberFormat="1" applyFont="1" applyFill="1" applyAlignment="1" applyProtection="1">
      <alignment horizontal="centerContinuous"/>
    </xf>
    <xf numFmtId="0" fontId="9" fillId="5" borderId="0" xfId="0" applyFont="1" applyFill="1" applyAlignment="1">
      <alignment horizontal="centerContinuous"/>
    </xf>
    <xf numFmtId="0" fontId="9" fillId="5" borderId="0" xfId="0" applyFont="1" applyFill="1" applyBorder="1" applyAlignment="1">
      <alignment horizontal="centerContinuous"/>
    </xf>
    <xf numFmtId="0" fontId="2" fillId="5" borderId="0" xfId="0" applyFont="1" applyFill="1" applyAlignment="1">
      <alignment horizontal="centerContinuous"/>
    </xf>
    <xf numFmtId="0" fontId="15" fillId="5" borderId="0" xfId="0" applyFont="1" applyFill="1" applyAlignment="1" applyProtection="1">
      <alignment horizontal="centerContinuous" vertical="top"/>
    </xf>
    <xf numFmtId="0" fontId="10" fillId="5" borderId="7" xfId="0" applyFont="1" applyFill="1" applyBorder="1" applyAlignment="1">
      <alignment horizontal="centerContinuous"/>
    </xf>
    <xf numFmtId="0" fontId="10" fillId="5" borderId="5" xfId="0" applyFont="1" applyFill="1" applyBorder="1" applyAlignment="1" applyProtection="1">
      <alignment horizontal="centerContinuous"/>
    </xf>
    <xf numFmtId="0" fontId="10" fillId="5" borderId="7" xfId="0" applyFont="1" applyFill="1" applyBorder="1" applyAlignment="1" applyProtection="1">
      <alignment horizontal="center"/>
    </xf>
    <xf numFmtId="0" fontId="4" fillId="5" borderId="7" xfId="0" applyFont="1" applyFill="1" applyBorder="1" applyAlignment="1" applyProtection="1">
      <alignment horizontal="center"/>
    </xf>
    <xf numFmtId="0" fontId="15" fillId="5" borderId="6" xfId="0" applyFont="1" applyFill="1" applyBorder="1" applyAlignment="1" applyProtection="1">
      <alignment horizontal="centerContinuous" vertical="top"/>
    </xf>
    <xf numFmtId="0" fontId="15" fillId="5" borderId="44" xfId="0" applyFont="1" applyFill="1" applyBorder="1" applyAlignment="1" applyProtection="1">
      <alignment horizontal="centerContinuous" vertical="top"/>
    </xf>
    <xf numFmtId="0" fontId="9" fillId="5" borderId="6" xfId="0" quotePrefix="1" applyFont="1" applyFill="1" applyBorder="1" applyAlignment="1" applyProtection="1">
      <alignment horizontal="right" vertical="top"/>
    </xf>
    <xf numFmtId="0" fontId="2" fillId="5" borderId="6" xfId="0" quotePrefix="1" applyFont="1" applyFill="1" applyBorder="1" applyAlignment="1" applyProtection="1">
      <alignment horizontal="center" vertical="top"/>
    </xf>
    <xf numFmtId="187" fontId="6" fillId="5" borderId="0" xfId="0" applyNumberFormat="1" applyFont="1" applyFill="1" applyAlignment="1"/>
    <xf numFmtId="0" fontId="10" fillId="6" borderId="9" xfId="0" applyFont="1" applyFill="1" applyBorder="1" applyAlignment="1" applyProtection="1">
      <alignment horizontal="centerContinuous"/>
    </xf>
    <xf numFmtId="0" fontId="9" fillId="6" borderId="10" xfId="0" applyFont="1" applyFill="1" applyBorder="1" applyAlignment="1" applyProtection="1">
      <alignment horizontal="centerContinuous"/>
    </xf>
    <xf numFmtId="0" fontId="9" fillId="5" borderId="10" xfId="0" applyFont="1" applyFill="1" applyBorder="1" applyAlignment="1" applyProtection="1">
      <alignment horizontal="centerContinuous"/>
    </xf>
    <xf numFmtId="0" fontId="9" fillId="5" borderId="11" xfId="0" applyFont="1" applyFill="1" applyBorder="1" applyAlignment="1" applyProtection="1">
      <alignment horizontal="centerContinuous"/>
    </xf>
    <xf numFmtId="0" fontId="15" fillId="6" borderId="9" xfId="0" applyFont="1" applyFill="1" applyBorder="1" applyAlignment="1" applyProtection="1">
      <alignment horizontal="centerContinuous" vertical="top"/>
    </xf>
    <xf numFmtId="0" fontId="10" fillId="5" borderId="10" xfId="0" applyFont="1" applyFill="1" applyBorder="1" applyAlignment="1" applyProtection="1">
      <alignment horizontal="centerContinuous" vertical="center"/>
    </xf>
    <xf numFmtId="0" fontId="9" fillId="5" borderId="10" xfId="0" applyFont="1" applyFill="1" applyBorder="1" applyAlignment="1" applyProtection="1">
      <alignment horizontal="centerContinuous" vertical="center"/>
    </xf>
    <xf numFmtId="0" fontId="10" fillId="5" borderId="11" xfId="0" applyFont="1" applyFill="1" applyBorder="1" applyAlignment="1" applyProtection="1">
      <alignment horizontal="centerContinuous" vertical="center"/>
    </xf>
    <xf numFmtId="0" fontId="7" fillId="5" borderId="43" xfId="0" applyFont="1" applyFill="1" applyBorder="1" applyAlignment="1">
      <alignment horizontal="centerContinuous"/>
    </xf>
    <xf numFmtId="0" fontId="7" fillId="5" borderId="67" xfId="0" applyFont="1" applyFill="1" applyBorder="1" applyAlignment="1" applyProtection="1">
      <alignment horizontal="centerContinuous"/>
    </xf>
    <xf numFmtId="0" fontId="10" fillId="5" borderId="38" xfId="0" applyFont="1" applyFill="1" applyBorder="1" applyAlignment="1" applyProtection="1">
      <alignment horizontal="center"/>
    </xf>
    <xf numFmtId="0" fontId="10" fillId="5" borderId="37" xfId="0" applyFont="1" applyFill="1" applyBorder="1" applyAlignment="1">
      <alignment horizontal="center"/>
    </xf>
    <xf numFmtId="0" fontId="10" fillId="5" borderId="38" xfId="0" quotePrefix="1" applyFont="1" applyFill="1" applyBorder="1" applyAlignment="1" applyProtection="1">
      <alignment horizontal="center"/>
    </xf>
    <xf numFmtId="0" fontId="10" fillId="5" borderId="43" xfId="0" quotePrefix="1" applyFont="1" applyFill="1" applyBorder="1" applyAlignment="1">
      <alignment horizontal="center"/>
    </xf>
    <xf numFmtId="0" fontId="10" fillId="5" borderId="43" xfId="0" quotePrefix="1" applyFont="1" applyFill="1" applyBorder="1" applyAlignment="1">
      <alignment horizontal="right"/>
    </xf>
    <xf numFmtId="0" fontId="16" fillId="5" borderId="6" xfId="0" applyFont="1" applyFill="1" applyBorder="1" applyAlignment="1" applyProtection="1">
      <alignment horizontal="centerContinuous" vertical="top"/>
    </xf>
    <xf numFmtId="0" fontId="16" fillId="5" borderId="68" xfId="0" applyFont="1" applyFill="1" applyBorder="1" applyAlignment="1" applyProtection="1">
      <alignment horizontal="centerContinuous" vertical="top"/>
    </xf>
    <xf numFmtId="0" fontId="9" fillId="5" borderId="3" xfId="0" quotePrefix="1" applyFont="1" applyFill="1" applyBorder="1" applyAlignment="1" applyProtection="1">
      <alignment horizontal="center" vertical="top"/>
    </xf>
    <xf numFmtId="0" fontId="15" fillId="5" borderId="14" xfId="0" applyFont="1" applyFill="1" applyBorder="1" applyAlignment="1" applyProtection="1">
      <alignment horizontal="center" vertical="top"/>
    </xf>
    <xf numFmtId="0" fontId="9" fillId="5" borderId="4" xfId="0" quotePrefix="1" applyFont="1" applyFill="1" applyBorder="1" applyAlignment="1" applyProtection="1">
      <alignment horizontal="center" vertical="top"/>
    </xf>
    <xf numFmtId="0" fontId="9" fillId="5" borderId="4" xfId="0" applyFont="1" applyFill="1" applyBorder="1" applyAlignment="1" applyProtection="1">
      <alignment horizontal="center" vertical="top"/>
    </xf>
    <xf numFmtId="0" fontId="15" fillId="5" borderId="6" xfId="0" applyFont="1" applyFill="1" applyBorder="1" applyAlignment="1" applyProtection="1">
      <alignment horizontal="right" vertical="top"/>
    </xf>
    <xf numFmtId="0" fontId="7" fillId="5" borderId="50" xfId="0" applyFont="1" applyFill="1" applyBorder="1" applyAlignment="1" applyProtection="1">
      <alignment horizontal="centerContinuous"/>
    </xf>
    <xf numFmtId="0" fontId="16" fillId="5" borderId="69" xfId="0" applyFont="1" applyFill="1" applyBorder="1" applyAlignment="1" applyProtection="1">
      <alignment horizontal="centerContinuous"/>
    </xf>
    <xf numFmtId="37" fontId="9" fillId="6" borderId="15" xfId="0" applyNumberFormat="1" applyFont="1" applyFill="1" applyBorder="1" applyAlignment="1" applyProtection="1">
      <alignment horizontal="right" vertical="center"/>
    </xf>
    <xf numFmtId="37" fontId="9" fillId="5" borderId="1" xfId="0" applyNumberFormat="1" applyFont="1" applyFill="1" applyBorder="1" applyAlignment="1" applyProtection="1">
      <alignment horizontal="center" vertical="center"/>
    </xf>
    <xf numFmtId="187" fontId="8" fillId="5" borderId="0" xfId="0" applyNumberFormat="1" applyFont="1" applyFill="1" applyAlignment="1"/>
    <xf numFmtId="0" fontId="8" fillId="5" borderId="0" xfId="0" applyFont="1" applyFill="1" applyAlignment="1" applyProtection="1"/>
    <xf numFmtId="0" fontId="10" fillId="5" borderId="0" xfId="0" applyFont="1" applyFill="1" applyAlignment="1">
      <alignment horizontal="centerContinuous"/>
    </xf>
    <xf numFmtId="0" fontId="15" fillId="5" borderId="0" xfId="0" applyFont="1" applyFill="1" applyAlignment="1">
      <alignment horizontal="centerContinuous" vertical="top"/>
    </xf>
    <xf numFmtId="187" fontId="11" fillId="5" borderId="0" xfId="0" applyNumberFormat="1" applyFont="1" applyFill="1"/>
    <xf numFmtId="0" fontId="15" fillId="5" borderId="0" xfId="0" applyFont="1" applyFill="1"/>
    <xf numFmtId="0" fontId="11" fillId="5" borderId="0" xfId="0" applyFont="1" applyFill="1" applyAlignment="1">
      <alignment vertical="top"/>
    </xf>
    <xf numFmtId="187" fontId="11" fillId="5" borderId="0" xfId="0" applyNumberFormat="1" applyFont="1" applyFill="1" applyAlignment="1"/>
    <xf numFmtId="187" fontId="11" fillId="5" borderId="0" xfId="0" applyNumberFormat="1" applyFont="1" applyFill="1" applyAlignment="1">
      <alignment vertical="center"/>
    </xf>
    <xf numFmtId="37" fontId="15" fillId="4" borderId="73" xfId="0" applyNumberFormat="1" applyFont="1" applyFill="1" applyBorder="1" applyAlignment="1">
      <alignment horizontal="center" vertical="top"/>
    </xf>
    <xf numFmtId="37" fontId="15" fillId="4" borderId="48" xfId="0" applyNumberFormat="1" applyFont="1" applyFill="1" applyBorder="1" applyAlignment="1">
      <alignment horizontal="center" vertical="top"/>
    </xf>
    <xf numFmtId="37" fontId="15" fillId="4" borderId="74" xfId="0" applyNumberFormat="1" applyFont="1" applyFill="1" applyBorder="1" applyAlignment="1">
      <alignment horizontal="center" vertical="top"/>
    </xf>
    <xf numFmtId="37" fontId="10" fillId="7" borderId="70" xfId="0" applyNumberFormat="1" applyFont="1" applyFill="1" applyBorder="1" applyAlignment="1">
      <alignment horizontal="center"/>
    </xf>
    <xf numFmtId="37" fontId="10" fillId="4" borderId="71" xfId="0" applyNumberFormat="1" applyFont="1" applyFill="1" applyBorder="1" applyAlignment="1">
      <alignment horizontal="center"/>
    </xf>
    <xf numFmtId="37" fontId="10" fillId="4" borderId="72" xfId="0" applyNumberFormat="1" applyFont="1" applyFill="1" applyBorder="1" applyAlignment="1">
      <alignment horizontal="center"/>
    </xf>
    <xf numFmtId="0" fontId="10" fillId="0" borderId="0" xfId="0" applyFont="1" applyAlignment="1" applyProtection="1">
      <alignment horizontal="center"/>
    </xf>
    <xf numFmtId="0" fontId="15" fillId="0" borderId="20" xfId="0" applyFont="1" applyBorder="1" applyAlignment="1" applyProtection="1">
      <alignment horizontal="center" vertical="top"/>
    </xf>
    <xf numFmtId="0" fontId="16" fillId="9" borderId="20" xfId="0" applyFont="1" applyFill="1" applyBorder="1" applyAlignment="1">
      <alignment horizontal="center"/>
    </xf>
    <xf numFmtId="0" fontId="10" fillId="9" borderId="0" xfId="0" applyFont="1" applyFill="1" applyAlignment="1">
      <alignment horizontal="center"/>
    </xf>
    <xf numFmtId="0" fontId="15" fillId="0" borderId="0" xfId="0" applyFont="1" applyAlignment="1" applyProtection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_Statistik%202000/Banci_2000/banc&amp;sem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T_Statistik%202004/stat_2004/fama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AY_BAN1"/>
      <sheetName val="SMALAY_BAN2"/>
      <sheetName val="SMALAY_BAN3"/>
      <sheetName val="SMALAY_BAN4"/>
      <sheetName val="SMALAY_BAN5"/>
      <sheetName val="SMALAY_BAN6"/>
      <sheetName val="SMALAY_BAN7"/>
      <sheetName val="SMALAY_BAN8"/>
      <sheetName val="SMALAY_BAN9"/>
      <sheetName val="SMALAY_BAN10"/>
      <sheetName val="SMALAY_BAN11"/>
      <sheetName val="SMALAY_BAN12"/>
      <sheetName val="SMALAY_SEMB1"/>
      <sheetName val="SMALAY_SEMB2"/>
      <sheetName val="SMALAY_SEMB3"/>
      <sheetName val="SMALAY_SEMB4"/>
      <sheetName val="SMALAY_SEMB5"/>
      <sheetName val="SMALAY_SEMB6"/>
      <sheetName val="SMALAY_SEMB7"/>
    </sheetNames>
    <sheetDataSet>
      <sheetData sheetId="0">
        <row r="10">
          <cell r="B10" t="str">
            <v>Perlis</v>
          </cell>
          <cell r="C10">
            <v>148</v>
          </cell>
          <cell r="D10">
            <v>4474</v>
          </cell>
          <cell r="E10">
            <v>5204</v>
          </cell>
          <cell r="F10">
            <v>2416</v>
          </cell>
          <cell r="G10">
            <v>1350</v>
          </cell>
        </row>
        <row r="11">
          <cell r="B11" t="str">
            <v>Kedah</v>
          </cell>
          <cell r="C11">
            <v>10959</v>
          </cell>
          <cell r="D11">
            <v>93338</v>
          </cell>
          <cell r="E11">
            <v>31128</v>
          </cell>
          <cell r="F11">
            <v>31802</v>
          </cell>
          <cell r="G11">
            <v>7745</v>
          </cell>
        </row>
        <row r="12">
          <cell r="B12" t="str">
            <v>P. Pinang</v>
          </cell>
          <cell r="C12">
            <v>245</v>
          </cell>
          <cell r="D12">
            <v>6849</v>
          </cell>
          <cell r="E12">
            <v>2931</v>
          </cell>
          <cell r="F12">
            <v>1063</v>
          </cell>
          <cell r="G12">
            <v>300610</v>
          </cell>
        </row>
        <row r="13">
          <cell r="B13" t="str">
            <v>Perak</v>
          </cell>
          <cell r="C13">
            <v>10922</v>
          </cell>
          <cell r="D13">
            <v>40457</v>
          </cell>
          <cell r="E13">
            <v>24224</v>
          </cell>
          <cell r="F13">
            <v>3298</v>
          </cell>
          <cell r="G13">
            <v>432447</v>
          </cell>
        </row>
        <row r="14">
          <cell r="B14" t="str">
            <v>Selangor</v>
          </cell>
          <cell r="C14">
            <v>686</v>
          </cell>
          <cell r="D14">
            <v>24682</v>
          </cell>
          <cell r="E14">
            <v>10590</v>
          </cell>
          <cell r="F14">
            <v>1505</v>
          </cell>
          <cell r="G14">
            <v>237290</v>
          </cell>
        </row>
        <row r="15">
          <cell r="B15" t="str">
            <v>N. Sembilan</v>
          </cell>
          <cell r="C15">
            <v>6818</v>
          </cell>
          <cell r="D15">
            <v>32034</v>
          </cell>
          <cell r="E15">
            <v>14022</v>
          </cell>
          <cell r="F15">
            <v>15115</v>
          </cell>
          <cell r="G15">
            <v>1912</v>
          </cell>
        </row>
        <row r="16">
          <cell r="B16" t="str">
            <v>Melaka</v>
          </cell>
          <cell r="C16">
            <v>4536</v>
          </cell>
          <cell r="D16">
            <v>17252</v>
          </cell>
          <cell r="E16">
            <v>10142</v>
          </cell>
          <cell r="F16">
            <v>4818</v>
          </cell>
          <cell r="G16">
            <v>116384</v>
          </cell>
        </row>
        <row r="17">
          <cell r="B17" t="str">
            <v>Johor</v>
          </cell>
          <cell r="C17">
            <v>2410</v>
          </cell>
          <cell r="D17">
            <v>88994</v>
          </cell>
          <cell r="E17">
            <v>22425</v>
          </cell>
          <cell r="F17">
            <v>13491</v>
          </cell>
          <cell r="G17">
            <v>279310</v>
          </cell>
        </row>
        <row r="18">
          <cell r="B18" t="str">
            <v>Pahang</v>
          </cell>
          <cell r="C18">
            <v>29796</v>
          </cell>
          <cell r="D18">
            <v>170654</v>
          </cell>
          <cell r="E18">
            <v>20074</v>
          </cell>
          <cell r="F18">
            <v>13948</v>
          </cell>
          <cell r="G18">
            <v>12372</v>
          </cell>
        </row>
        <row r="19">
          <cell r="B19" t="str">
            <v>Terengganu</v>
          </cell>
          <cell r="C19">
            <v>11940</v>
          </cell>
          <cell r="D19">
            <v>85030</v>
          </cell>
          <cell r="E19">
            <v>11781</v>
          </cell>
          <cell r="F19">
            <v>5542</v>
          </cell>
        </row>
        <row r="20">
          <cell r="B20" t="str">
            <v>Kelantan</v>
          </cell>
          <cell r="C20">
            <v>9488</v>
          </cell>
          <cell r="D20">
            <v>121399</v>
          </cell>
          <cell r="E20">
            <v>47790</v>
          </cell>
          <cell r="F20">
            <v>41228</v>
          </cell>
          <cell r="G20">
            <v>1931</v>
          </cell>
        </row>
        <row r="21">
          <cell r="B21" t="str">
            <v>W. Persekutuan</v>
          </cell>
          <cell r="D21">
            <v>225</v>
          </cell>
          <cell r="E21">
            <v>192</v>
          </cell>
        </row>
      </sheetData>
      <sheetData sheetId="1">
        <row r="9">
          <cell r="A9" t="str">
            <v>1991</v>
          </cell>
          <cell r="F9">
            <v>234901</v>
          </cell>
        </row>
        <row r="11">
          <cell r="A11" t="str">
            <v>1992</v>
          </cell>
          <cell r="F11">
            <v>242958</v>
          </cell>
        </row>
        <row r="13">
          <cell r="A13" t="str">
            <v>1993</v>
          </cell>
          <cell r="F13">
            <v>244023</v>
          </cell>
        </row>
        <row r="15">
          <cell r="A15" t="str">
            <v>1994</v>
          </cell>
          <cell r="F15">
            <v>227866</v>
          </cell>
        </row>
        <row r="17">
          <cell r="A17" t="str">
            <v>1995</v>
          </cell>
          <cell r="F17">
            <v>203624</v>
          </cell>
        </row>
        <row r="19">
          <cell r="A19" t="str">
            <v>1996</v>
          </cell>
          <cell r="F19">
            <v>174312</v>
          </cell>
        </row>
        <row r="21">
          <cell r="A21" t="str">
            <v>1997</v>
          </cell>
          <cell r="F21">
            <v>154569</v>
          </cell>
        </row>
        <row r="23">
          <cell r="A23" t="str">
            <v>1998</v>
          </cell>
          <cell r="F23">
            <v>153685</v>
          </cell>
        </row>
        <row r="25">
          <cell r="A25" t="str">
            <v>1999</v>
          </cell>
          <cell r="F25">
            <v>140292</v>
          </cell>
        </row>
        <row r="27">
          <cell r="A27">
            <v>2000</v>
          </cell>
          <cell r="F27">
            <v>134226</v>
          </cell>
        </row>
      </sheetData>
      <sheetData sheetId="2"/>
      <sheetData sheetId="3">
        <row r="11">
          <cell r="S11">
            <v>148</v>
          </cell>
        </row>
        <row r="12">
          <cell r="S12">
            <v>10959</v>
          </cell>
        </row>
        <row r="13">
          <cell r="S13">
            <v>245</v>
          </cell>
        </row>
        <row r="14">
          <cell r="S14">
            <v>10922</v>
          </cell>
        </row>
        <row r="15">
          <cell r="S15">
            <v>686</v>
          </cell>
        </row>
        <row r="16">
          <cell r="S16">
            <v>6818</v>
          </cell>
        </row>
        <row r="17">
          <cell r="S17">
            <v>4536</v>
          </cell>
        </row>
        <row r="18">
          <cell r="S18">
            <v>2410</v>
          </cell>
        </row>
        <row r="19">
          <cell r="S19">
            <v>29796</v>
          </cell>
        </row>
        <row r="20">
          <cell r="S20">
            <v>11940</v>
          </cell>
        </row>
        <row r="21">
          <cell r="S21">
            <v>9488</v>
          </cell>
        </row>
        <row r="22">
          <cell r="S22">
            <v>0</v>
          </cell>
        </row>
      </sheetData>
      <sheetData sheetId="4">
        <row r="11">
          <cell r="S11">
            <v>4361</v>
          </cell>
        </row>
        <row r="12">
          <cell r="S12">
            <v>90027</v>
          </cell>
        </row>
        <row r="13">
          <cell r="S13">
            <v>5703</v>
          </cell>
        </row>
        <row r="14">
          <cell r="S14">
            <v>33926</v>
          </cell>
        </row>
        <row r="15">
          <cell r="S15">
            <v>17461</v>
          </cell>
        </row>
        <row r="16">
          <cell r="S16">
            <v>27968</v>
          </cell>
        </row>
        <row r="17">
          <cell r="S17">
            <v>14316</v>
          </cell>
        </row>
        <row r="18">
          <cell r="S18">
            <v>78635</v>
          </cell>
        </row>
        <row r="19">
          <cell r="S19">
            <v>169496</v>
          </cell>
        </row>
        <row r="20">
          <cell r="S20">
            <v>84764</v>
          </cell>
        </row>
        <row r="21">
          <cell r="S21">
            <v>120877</v>
          </cell>
        </row>
      </sheetData>
      <sheetData sheetId="5">
        <row r="11">
          <cell r="S11">
            <v>113</v>
          </cell>
        </row>
        <row r="12">
          <cell r="S12">
            <v>3311</v>
          </cell>
        </row>
        <row r="13">
          <cell r="S13">
            <v>1146</v>
          </cell>
        </row>
        <row r="14">
          <cell r="S14">
            <v>6531</v>
          </cell>
        </row>
        <row r="15">
          <cell r="S15">
            <v>7221</v>
          </cell>
        </row>
        <row r="16">
          <cell r="S16">
            <v>4066</v>
          </cell>
        </row>
        <row r="17">
          <cell r="S17">
            <v>2936</v>
          </cell>
        </row>
        <row r="18">
          <cell r="S18">
            <v>10359</v>
          </cell>
        </row>
        <row r="19">
          <cell r="S19">
            <v>1158</v>
          </cell>
        </row>
        <row r="20">
          <cell r="S20">
            <v>266</v>
          </cell>
        </row>
        <row r="21">
          <cell r="S21">
            <v>522</v>
          </cell>
        </row>
        <row r="22">
          <cell r="S22">
            <v>225</v>
          </cell>
        </row>
      </sheetData>
      <sheetData sheetId="6"/>
      <sheetData sheetId="7"/>
      <sheetData sheetId="8">
        <row r="7">
          <cell r="E7">
            <v>1350</v>
          </cell>
        </row>
        <row r="8">
          <cell r="E8">
            <v>7745</v>
          </cell>
        </row>
        <row r="9">
          <cell r="E9">
            <v>300610</v>
          </cell>
        </row>
        <row r="10">
          <cell r="E10">
            <v>432447</v>
          </cell>
        </row>
        <row r="11">
          <cell r="E11">
            <v>237290</v>
          </cell>
        </row>
        <row r="12">
          <cell r="E12">
            <v>1912</v>
          </cell>
        </row>
        <row r="13">
          <cell r="E13">
            <v>116384</v>
          </cell>
        </row>
        <row r="14">
          <cell r="E14">
            <v>279310</v>
          </cell>
        </row>
        <row r="15">
          <cell r="E15">
            <v>12372</v>
          </cell>
        </row>
        <row r="17">
          <cell r="E17">
            <v>1931</v>
          </cell>
        </row>
      </sheetData>
      <sheetData sheetId="9"/>
      <sheetData sheetId="10"/>
      <sheetData sheetId="11"/>
      <sheetData sheetId="12"/>
      <sheetData sheetId="13">
        <row r="10">
          <cell r="A10" t="str">
            <v>1991</v>
          </cell>
          <cell r="B10">
            <v>16803</v>
          </cell>
          <cell r="C10">
            <v>72734</v>
          </cell>
          <cell r="D10">
            <v>33901</v>
          </cell>
          <cell r="E10">
            <v>10767</v>
          </cell>
          <cell r="F10">
            <v>1636438</v>
          </cell>
        </row>
        <row r="11">
          <cell r="A11" t="str">
            <v>1992</v>
          </cell>
          <cell r="B11">
            <v>17225</v>
          </cell>
          <cell r="C11">
            <v>74751</v>
          </cell>
          <cell r="D11">
            <v>33116</v>
          </cell>
          <cell r="E11">
            <v>10636</v>
          </cell>
          <cell r="F11">
            <v>1611027</v>
          </cell>
        </row>
        <row r="12">
          <cell r="A12" t="str">
            <v>1993</v>
          </cell>
          <cell r="B12">
            <v>16701</v>
          </cell>
          <cell r="C12">
            <v>87045</v>
          </cell>
          <cell r="D12">
            <v>32163</v>
          </cell>
          <cell r="E12">
            <v>8657</v>
          </cell>
          <cell r="F12">
            <v>1682003</v>
          </cell>
        </row>
        <row r="13">
          <cell r="A13" t="str">
            <v>1994</v>
          </cell>
          <cell r="B13">
            <v>17100</v>
          </cell>
          <cell r="C13">
            <v>93781</v>
          </cell>
          <cell r="D13">
            <v>34495</v>
          </cell>
          <cell r="E13">
            <v>7498</v>
          </cell>
          <cell r="F13">
            <v>1798226</v>
          </cell>
        </row>
        <row r="14">
          <cell r="A14" t="str">
            <v>1995</v>
          </cell>
          <cell r="B14">
            <v>16829</v>
          </cell>
          <cell r="C14">
            <v>101739</v>
          </cell>
          <cell r="D14">
            <v>26709</v>
          </cell>
          <cell r="E14">
            <v>8489</v>
          </cell>
          <cell r="F14">
            <v>1823399</v>
          </cell>
        </row>
        <row r="15">
          <cell r="A15" t="str">
            <v>1996</v>
          </cell>
          <cell r="B15">
            <v>18061</v>
          </cell>
          <cell r="C15">
            <v>107144</v>
          </cell>
          <cell r="D15">
            <v>25093</v>
          </cell>
          <cell r="E15">
            <v>9600</v>
          </cell>
          <cell r="F15">
            <v>1717973</v>
          </cell>
        </row>
        <row r="16">
          <cell r="A16" t="str">
            <v>1997</v>
          </cell>
          <cell r="B16">
            <v>17986</v>
          </cell>
          <cell r="C16">
            <v>116310</v>
          </cell>
          <cell r="D16">
            <v>24700</v>
          </cell>
          <cell r="E16">
            <v>8882</v>
          </cell>
          <cell r="F16">
            <v>1798514</v>
          </cell>
        </row>
        <row r="17">
          <cell r="A17">
            <v>1998</v>
          </cell>
          <cell r="B17">
            <v>15923</v>
          </cell>
          <cell r="C17">
            <v>116214</v>
          </cell>
          <cell r="D17">
            <v>24177</v>
          </cell>
          <cell r="E17">
            <v>7229</v>
          </cell>
          <cell r="F17">
            <v>1702661</v>
          </cell>
        </row>
        <row r="18">
          <cell r="A18">
            <v>1999</v>
          </cell>
          <cell r="B18">
            <v>13908</v>
          </cell>
          <cell r="C18">
            <v>116580</v>
          </cell>
          <cell r="D18">
            <v>27434</v>
          </cell>
          <cell r="E18">
            <v>9502</v>
          </cell>
          <cell r="F18">
            <v>1061348</v>
          </cell>
        </row>
        <row r="19">
          <cell r="A19">
            <v>2000</v>
          </cell>
          <cell r="B19">
            <v>14109</v>
          </cell>
          <cell r="C19">
            <v>105452</v>
          </cell>
          <cell r="D19">
            <v>25407</v>
          </cell>
          <cell r="E19">
            <v>11116</v>
          </cell>
          <cell r="F19">
            <v>1912918</v>
          </cell>
        </row>
      </sheetData>
      <sheetData sheetId="14">
        <row r="20">
          <cell r="C20">
            <v>2713</v>
          </cell>
          <cell r="D20">
            <v>828</v>
          </cell>
          <cell r="E20">
            <v>1757</v>
          </cell>
          <cell r="F20">
            <v>732</v>
          </cell>
          <cell r="G20">
            <v>888</v>
          </cell>
          <cell r="H20">
            <v>749</v>
          </cell>
          <cell r="I20">
            <v>690</v>
          </cell>
          <cell r="J20">
            <v>844</v>
          </cell>
          <cell r="K20">
            <v>747</v>
          </cell>
          <cell r="L20">
            <v>663</v>
          </cell>
          <cell r="M20">
            <v>1057</v>
          </cell>
          <cell r="N20">
            <v>2441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ANG"/>
      <sheetName val="BORONG"/>
      <sheetName val="RUNCI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M69"/>
  <sheetViews>
    <sheetView showGridLines="0" defaultGridColor="0" view="pageBreakPreview" topLeftCell="A31" colorId="8" zoomScale="70" zoomScaleNormal="70" zoomScaleSheetLayoutView="70" workbookViewId="0">
      <selection activeCell="P30" sqref="P30"/>
    </sheetView>
  </sheetViews>
  <sheetFormatPr defaultColWidth="9.77734375" defaultRowHeight="15.75"/>
  <cols>
    <col min="1" max="1" width="9.77734375" style="27"/>
    <col min="2" max="2" width="12" style="3" customWidth="1"/>
    <col min="3" max="3" width="11" style="3" customWidth="1"/>
    <col min="4" max="4" width="15.77734375" style="3" customWidth="1"/>
    <col min="5" max="5" width="2.77734375" style="14" customWidth="1"/>
    <col min="6" max="6" width="15.77734375" style="3" customWidth="1"/>
    <col min="7" max="7" width="2.77734375" style="14" customWidth="1"/>
    <col min="8" max="8" width="15.77734375" style="3" customWidth="1"/>
    <col min="9" max="9" width="2.77734375" style="14" customWidth="1"/>
    <col min="10" max="10" width="15.77734375" style="3" customWidth="1"/>
    <col min="11" max="11" width="2.77734375" style="14" customWidth="1"/>
    <col min="12" max="12" width="15.77734375" style="3" customWidth="1"/>
    <col min="13" max="13" width="2.77734375" style="56" customWidth="1"/>
    <col min="14" max="16384" width="9.77734375" style="27"/>
  </cols>
  <sheetData>
    <row r="1" spans="1:13" ht="27" customHeight="1">
      <c r="M1" s="14"/>
    </row>
    <row r="2" spans="1:13" ht="24" customHeight="1">
      <c r="A2" s="120"/>
      <c r="B2" s="49" t="s">
        <v>116</v>
      </c>
      <c r="C2" s="4"/>
      <c r="D2" s="37"/>
      <c r="E2" s="37"/>
      <c r="F2" s="28"/>
      <c r="G2" s="28"/>
      <c r="H2" s="37"/>
      <c r="I2" s="37"/>
      <c r="J2" s="37"/>
      <c r="K2" s="37"/>
      <c r="L2" s="4"/>
      <c r="M2" s="241"/>
    </row>
    <row r="3" spans="1:13" ht="28.5" customHeight="1">
      <c r="A3" s="120"/>
      <c r="B3" s="38" t="s">
        <v>117</v>
      </c>
      <c r="C3" s="4"/>
      <c r="D3" s="50"/>
      <c r="E3" s="50"/>
      <c r="F3" s="39"/>
      <c r="G3" s="39"/>
      <c r="H3" s="37"/>
      <c r="I3" s="37"/>
      <c r="J3" s="37"/>
      <c r="K3" s="37"/>
      <c r="L3" s="4"/>
      <c r="M3" s="241"/>
    </row>
    <row r="4" spans="1:13" ht="10.5" customHeight="1">
      <c r="A4" s="120"/>
      <c r="B4" s="177"/>
      <c r="C4" s="178"/>
      <c r="D4" s="179"/>
      <c r="E4" s="179"/>
      <c r="F4" s="180"/>
      <c r="G4" s="180"/>
      <c r="H4" s="181"/>
      <c r="I4" s="181"/>
      <c r="J4" s="181"/>
      <c r="K4" s="181"/>
      <c r="L4" s="178"/>
      <c r="M4" s="182"/>
    </row>
    <row r="5" spans="1:13" s="2" customFormat="1" ht="24" customHeight="1">
      <c r="A5" s="240"/>
      <c r="B5" s="234" t="s">
        <v>0</v>
      </c>
      <c r="C5" s="205"/>
      <c r="D5" s="141" t="s">
        <v>1</v>
      </c>
      <c r="E5" s="142"/>
      <c r="F5" s="142" t="s">
        <v>2</v>
      </c>
      <c r="G5" s="142"/>
      <c r="H5" s="142" t="s">
        <v>3</v>
      </c>
      <c r="I5" s="142"/>
      <c r="J5" s="142" t="s">
        <v>4</v>
      </c>
      <c r="K5" s="142"/>
      <c r="L5" s="142" t="s">
        <v>59</v>
      </c>
      <c r="M5" s="242"/>
    </row>
    <row r="6" spans="1:13" ht="24" customHeight="1">
      <c r="A6" s="120"/>
      <c r="B6" s="235" t="s">
        <v>5</v>
      </c>
      <c r="C6" s="51"/>
      <c r="D6" s="143" t="s">
        <v>6</v>
      </c>
      <c r="E6" s="144"/>
      <c r="F6" s="144" t="s">
        <v>7</v>
      </c>
      <c r="G6" s="144"/>
      <c r="H6" s="144" t="s">
        <v>8</v>
      </c>
      <c r="I6" s="144"/>
      <c r="J6" s="144" t="s">
        <v>9</v>
      </c>
      <c r="K6" s="144"/>
      <c r="L6" s="144" t="s">
        <v>60</v>
      </c>
      <c r="M6" s="243"/>
    </row>
    <row r="7" spans="1:13" ht="36" customHeight="1">
      <c r="A7" s="120"/>
      <c r="B7" s="236" t="s">
        <v>17</v>
      </c>
      <c r="C7" s="22"/>
      <c r="D7" s="127"/>
      <c r="E7" s="127"/>
      <c r="F7" s="127"/>
      <c r="G7" s="127"/>
      <c r="H7" s="127"/>
      <c r="I7" s="127"/>
      <c r="J7" s="127"/>
      <c r="K7" s="127"/>
      <c r="L7" s="127"/>
      <c r="M7" s="241"/>
    </row>
    <row r="8" spans="1:13" ht="20.25">
      <c r="A8" s="120"/>
      <c r="B8" s="237" t="s">
        <v>11</v>
      </c>
      <c r="C8" s="22"/>
      <c r="D8" s="127">
        <v>49259</v>
      </c>
      <c r="E8" s="127"/>
      <c r="F8" s="127">
        <v>651082</v>
      </c>
      <c r="G8" s="127"/>
      <c r="H8" s="127">
        <v>284641</v>
      </c>
      <c r="I8" s="127"/>
      <c r="J8" s="127">
        <v>132981</v>
      </c>
      <c r="K8" s="127"/>
      <c r="L8" s="127">
        <v>1379694</v>
      </c>
      <c r="M8" s="241"/>
    </row>
    <row r="9" spans="1:13" ht="24" customHeight="1">
      <c r="A9" s="120"/>
      <c r="B9" s="36"/>
      <c r="C9" s="22"/>
      <c r="D9" s="127"/>
      <c r="E9" s="127"/>
      <c r="F9" s="127"/>
      <c r="G9" s="127"/>
      <c r="H9" s="127"/>
      <c r="I9" s="127"/>
      <c r="J9" s="127"/>
      <c r="K9" s="127"/>
      <c r="L9" s="127"/>
      <c r="M9" s="241"/>
    </row>
    <row r="10" spans="1:13" ht="24" customHeight="1">
      <c r="A10" s="120"/>
      <c r="B10" s="236" t="s">
        <v>77</v>
      </c>
      <c r="C10" s="22"/>
      <c r="D10" s="127">
        <v>10160</v>
      </c>
      <c r="E10" s="127"/>
      <c r="F10" s="127">
        <v>52928</v>
      </c>
      <c r="G10" s="127"/>
      <c r="H10" s="127">
        <v>27721</v>
      </c>
      <c r="I10" s="127"/>
      <c r="J10" s="127">
        <v>1334</v>
      </c>
      <c r="K10" s="127"/>
      <c r="L10" s="127">
        <v>89178</v>
      </c>
      <c r="M10" s="241"/>
    </row>
    <row r="11" spans="1:13" ht="24" customHeight="1">
      <c r="A11" s="120"/>
      <c r="B11" s="36"/>
      <c r="C11" s="22"/>
      <c r="D11" s="127"/>
      <c r="E11" s="127"/>
      <c r="F11" s="127"/>
      <c r="G11" s="127"/>
      <c r="H11" s="127"/>
      <c r="I11" s="127"/>
      <c r="J11" s="127"/>
      <c r="K11" s="127"/>
      <c r="L11" s="127"/>
      <c r="M11" s="241"/>
    </row>
    <row r="12" spans="1:13" ht="24.75" customHeight="1">
      <c r="A12" s="120"/>
      <c r="B12" s="236" t="s">
        <v>72</v>
      </c>
      <c r="C12" s="22"/>
      <c r="D12" s="127">
        <v>7152</v>
      </c>
      <c r="E12" s="127"/>
      <c r="F12" s="127">
        <v>13421</v>
      </c>
      <c r="G12" s="127"/>
      <c r="H12" s="127">
        <v>11632</v>
      </c>
      <c r="I12" s="127"/>
      <c r="J12" s="127">
        <v>2454</v>
      </c>
      <c r="K12" s="127"/>
      <c r="L12" s="127">
        <v>204123</v>
      </c>
      <c r="M12" s="241"/>
    </row>
    <row r="13" spans="1:13" ht="31.5" customHeight="1">
      <c r="A13" s="120"/>
      <c r="B13" s="238"/>
      <c r="C13" s="52"/>
      <c r="D13" s="127"/>
      <c r="E13" s="127"/>
      <c r="F13" s="127"/>
      <c r="G13" s="127"/>
      <c r="H13" s="127"/>
      <c r="I13" s="127"/>
      <c r="J13" s="127"/>
      <c r="K13" s="127"/>
      <c r="L13" s="127"/>
      <c r="M13" s="241"/>
    </row>
    <row r="14" spans="1:13" ht="25.5" customHeight="1">
      <c r="A14" s="120"/>
      <c r="B14" s="239" t="s">
        <v>12</v>
      </c>
      <c r="C14" s="53"/>
      <c r="D14" s="384">
        <v>66571</v>
      </c>
      <c r="E14" s="384"/>
      <c r="F14" s="384">
        <v>717431</v>
      </c>
      <c r="G14" s="384"/>
      <c r="H14" s="384">
        <v>323994</v>
      </c>
      <c r="I14" s="384"/>
      <c r="J14" s="384">
        <v>136769</v>
      </c>
      <c r="K14" s="384"/>
      <c r="L14" s="385">
        <v>1672995</v>
      </c>
      <c r="M14" s="244"/>
    </row>
    <row r="15" spans="1:13" ht="27" customHeight="1">
      <c r="A15" s="120"/>
      <c r="B15" s="48" t="s">
        <v>13</v>
      </c>
      <c r="C15" s="22"/>
      <c r="D15" s="23"/>
      <c r="E15" s="23"/>
      <c r="F15" s="23"/>
      <c r="G15" s="23"/>
      <c r="H15" s="57"/>
      <c r="I15" s="57"/>
      <c r="J15" s="23"/>
      <c r="K15" s="23"/>
      <c r="L15" s="23"/>
      <c r="M15" s="241"/>
    </row>
    <row r="16" spans="1:13" ht="19.899999999999999" customHeight="1">
      <c r="B16" s="54"/>
      <c r="C16" s="26"/>
      <c r="D16" s="26"/>
      <c r="E16" s="55"/>
      <c r="F16" s="26"/>
      <c r="G16" s="55"/>
    </row>
    <row r="17" spans="1:13" ht="24" customHeight="1">
      <c r="B17" s="49" t="s">
        <v>118</v>
      </c>
      <c r="C17" s="4"/>
      <c r="D17" s="37"/>
      <c r="E17" s="37"/>
      <c r="F17" s="28"/>
      <c r="G17" s="28"/>
      <c r="H17" s="37"/>
      <c r="I17" s="37"/>
      <c r="J17" s="37"/>
      <c r="K17" s="37"/>
      <c r="L17" s="4"/>
    </row>
    <row r="18" spans="1:13" ht="28.5" customHeight="1">
      <c r="B18" s="38" t="s">
        <v>119</v>
      </c>
      <c r="C18" s="4"/>
      <c r="D18" s="50"/>
      <c r="E18" s="50"/>
      <c r="F18" s="39"/>
      <c r="G18" s="39"/>
      <c r="H18" s="37"/>
      <c r="I18" s="37"/>
      <c r="J18" s="37"/>
      <c r="K18" s="37"/>
      <c r="L18" s="4"/>
    </row>
    <row r="19" spans="1:13" s="2" customFormat="1" ht="24" customHeight="1">
      <c r="A19" s="240"/>
      <c r="B19" s="234" t="s">
        <v>0</v>
      </c>
      <c r="C19" s="205"/>
      <c r="D19" s="141" t="s">
        <v>1</v>
      </c>
      <c r="E19" s="142"/>
      <c r="F19" s="142" t="s">
        <v>2</v>
      </c>
      <c r="G19" s="142"/>
      <c r="H19" s="142" t="s">
        <v>3</v>
      </c>
      <c r="I19" s="142"/>
      <c r="J19" s="142" t="s">
        <v>4</v>
      </c>
      <c r="K19" s="142"/>
      <c r="L19" s="142" t="s">
        <v>59</v>
      </c>
      <c r="M19" s="242"/>
    </row>
    <row r="20" spans="1:13" ht="24" customHeight="1">
      <c r="A20" s="120"/>
      <c r="B20" s="235" t="s">
        <v>5</v>
      </c>
      <c r="C20" s="51"/>
      <c r="D20" s="143" t="s">
        <v>6</v>
      </c>
      <c r="E20" s="144"/>
      <c r="F20" s="144" t="s">
        <v>7</v>
      </c>
      <c r="G20" s="144"/>
      <c r="H20" s="144" t="s">
        <v>8</v>
      </c>
      <c r="I20" s="144"/>
      <c r="J20" s="144" t="s">
        <v>9</v>
      </c>
      <c r="K20" s="144"/>
      <c r="L20" s="144" t="s">
        <v>60</v>
      </c>
      <c r="M20" s="243"/>
    </row>
    <row r="21" spans="1:13" ht="36" customHeight="1">
      <c r="A21" s="120"/>
      <c r="B21" s="236" t="s">
        <v>17</v>
      </c>
      <c r="C21" s="8"/>
      <c r="D21" s="145"/>
      <c r="E21" s="146"/>
      <c r="F21" s="147"/>
      <c r="G21" s="146"/>
      <c r="H21" s="147"/>
      <c r="I21" s="146"/>
      <c r="J21" s="147"/>
      <c r="K21" s="146"/>
      <c r="L21" s="147"/>
      <c r="M21" s="241"/>
    </row>
    <row r="22" spans="1:13" ht="20.25">
      <c r="A22" s="120"/>
      <c r="B22" s="237" t="s">
        <v>11</v>
      </c>
      <c r="C22" s="8"/>
      <c r="D22" s="386">
        <v>48130</v>
      </c>
      <c r="E22" s="387"/>
      <c r="F22" s="387">
        <v>653987</v>
      </c>
      <c r="G22" s="387"/>
      <c r="H22" s="387">
        <v>290125</v>
      </c>
      <c r="I22" s="388"/>
      <c r="J22" s="387">
        <v>131944</v>
      </c>
      <c r="K22" s="146"/>
      <c r="L22" s="387">
        <v>1376955</v>
      </c>
      <c r="M22" s="241"/>
    </row>
    <row r="23" spans="1:13" ht="24" customHeight="1">
      <c r="A23" s="120"/>
      <c r="B23" s="36"/>
      <c r="C23" s="8"/>
      <c r="D23" s="386"/>
      <c r="E23" s="387"/>
      <c r="F23" s="387"/>
      <c r="G23" s="387"/>
      <c r="H23" s="387"/>
      <c r="I23" s="388"/>
      <c r="J23" s="387"/>
      <c r="K23" s="146"/>
      <c r="L23" s="387"/>
      <c r="M23" s="241"/>
    </row>
    <row r="24" spans="1:13" ht="24" customHeight="1">
      <c r="A24" s="120"/>
      <c r="B24" s="236" t="s">
        <v>14</v>
      </c>
      <c r="C24" s="8"/>
      <c r="D24" s="386">
        <v>9575</v>
      </c>
      <c r="E24" s="387"/>
      <c r="F24" s="387">
        <v>53571</v>
      </c>
      <c r="G24" s="387"/>
      <c r="H24" s="387">
        <v>27845</v>
      </c>
      <c r="I24" s="387"/>
      <c r="J24" s="387">
        <v>1321</v>
      </c>
      <c r="K24" s="387"/>
      <c r="L24" s="387">
        <v>88755</v>
      </c>
      <c r="M24" s="241"/>
    </row>
    <row r="25" spans="1:13" ht="24" customHeight="1">
      <c r="A25" s="120"/>
      <c r="B25" s="36"/>
      <c r="C25" s="8"/>
      <c r="D25" s="386"/>
      <c r="E25" s="387"/>
      <c r="F25" s="387"/>
      <c r="G25" s="387"/>
      <c r="H25" s="387"/>
      <c r="I25" s="387"/>
      <c r="J25" s="387"/>
      <c r="K25" s="387"/>
      <c r="L25" s="387"/>
      <c r="M25" s="241"/>
    </row>
    <row r="26" spans="1:13" ht="24.75" customHeight="1">
      <c r="A26" s="120"/>
      <c r="B26" s="236" t="s">
        <v>15</v>
      </c>
      <c r="C26" s="8"/>
      <c r="D26" s="386">
        <v>7028</v>
      </c>
      <c r="E26" s="387"/>
      <c r="F26" s="387">
        <v>13786</v>
      </c>
      <c r="G26" s="387"/>
      <c r="H26" s="387">
        <v>11740</v>
      </c>
      <c r="I26" s="387"/>
      <c r="J26" s="387">
        <v>2295</v>
      </c>
      <c r="K26" s="387"/>
      <c r="L26" s="387">
        <v>199850</v>
      </c>
      <c r="M26" s="241"/>
    </row>
    <row r="27" spans="1:13" ht="31.5" customHeight="1">
      <c r="A27" s="120"/>
      <c r="B27" s="238"/>
      <c r="C27" s="57"/>
      <c r="D27" s="389"/>
      <c r="E27" s="390"/>
      <c r="F27" s="391"/>
      <c r="G27" s="391"/>
      <c r="H27" s="391"/>
      <c r="I27" s="391"/>
      <c r="J27" s="391"/>
      <c r="K27" s="391"/>
      <c r="L27" s="391"/>
      <c r="M27" s="241"/>
    </row>
    <row r="28" spans="1:13" ht="25.5" customHeight="1">
      <c r="A28" s="120"/>
      <c r="B28" s="239" t="s">
        <v>12</v>
      </c>
      <c r="C28" s="58"/>
      <c r="D28" s="392">
        <v>64733</v>
      </c>
      <c r="E28" s="393"/>
      <c r="F28" s="393">
        <v>721344</v>
      </c>
      <c r="G28" s="393"/>
      <c r="H28" s="393">
        <v>329710</v>
      </c>
      <c r="I28" s="393"/>
      <c r="J28" s="393">
        <v>135560</v>
      </c>
      <c r="K28" s="393"/>
      <c r="L28" s="394">
        <v>1665560</v>
      </c>
      <c r="M28" s="244"/>
    </row>
    <row r="29" spans="1:13" ht="27" customHeight="1">
      <c r="A29" s="120"/>
      <c r="B29" s="48" t="s">
        <v>13</v>
      </c>
      <c r="C29" s="8"/>
      <c r="D29" s="386"/>
      <c r="E29" s="387"/>
      <c r="F29" s="387"/>
      <c r="G29" s="387"/>
      <c r="H29" s="395"/>
      <c r="I29" s="395"/>
      <c r="J29" s="387"/>
      <c r="K29" s="387"/>
      <c r="L29" s="387"/>
      <c r="M29" s="241"/>
    </row>
    <row r="30" spans="1:13" ht="27" customHeight="1">
      <c r="B30" s="48"/>
      <c r="C30" s="8"/>
      <c r="D30" s="59" t="s">
        <v>92</v>
      </c>
      <c r="E30" s="60"/>
      <c r="H30" s="59"/>
      <c r="I30" s="60"/>
      <c r="J30" s="23"/>
      <c r="K30" s="23"/>
      <c r="L30" s="23"/>
    </row>
    <row r="31" spans="1:13" ht="23.25" customHeight="1">
      <c r="B31" s="49" t="s">
        <v>121</v>
      </c>
      <c r="C31" s="61"/>
      <c r="D31" s="61"/>
      <c r="E31" s="61"/>
      <c r="F31" s="37"/>
      <c r="G31" s="37"/>
      <c r="H31" s="61"/>
      <c r="I31" s="61"/>
      <c r="J31" s="61"/>
      <c r="K31" s="61"/>
      <c r="L31" s="61"/>
      <c r="M31" s="62"/>
    </row>
    <row r="32" spans="1:13" ht="27.75" customHeight="1">
      <c r="B32" s="38" t="s">
        <v>122</v>
      </c>
      <c r="C32" s="61"/>
      <c r="D32" s="61"/>
      <c r="E32" s="61"/>
      <c r="F32" s="37"/>
      <c r="G32" s="37"/>
      <c r="H32" s="61"/>
      <c r="I32" s="61"/>
      <c r="J32" s="61"/>
      <c r="K32" s="61"/>
      <c r="L32" s="61"/>
      <c r="M32" s="62"/>
    </row>
    <row r="33" spans="1:13" s="209" customFormat="1" ht="26.25" customHeight="1">
      <c r="A33" s="254"/>
      <c r="B33" s="245" t="s">
        <v>18</v>
      </c>
      <c r="C33" s="207"/>
      <c r="D33" s="208">
        <v>2018</v>
      </c>
      <c r="E33" s="208"/>
      <c r="F33" s="208">
        <v>2019</v>
      </c>
      <c r="G33" s="208"/>
      <c r="H33" s="208">
        <v>2020</v>
      </c>
      <c r="I33" s="208"/>
      <c r="J33" s="208">
        <v>2021</v>
      </c>
      <c r="K33" s="208"/>
      <c r="L33" s="208" t="s">
        <v>120</v>
      </c>
      <c r="M33" s="257"/>
    </row>
    <row r="34" spans="1:13" s="2" customFormat="1" ht="21.75" customHeight="1">
      <c r="A34" s="240"/>
      <c r="B34" s="235" t="s">
        <v>16</v>
      </c>
      <c r="C34" s="206"/>
      <c r="D34" s="203"/>
      <c r="E34" s="204"/>
      <c r="F34" s="203"/>
      <c r="G34" s="204"/>
      <c r="H34" s="203"/>
      <c r="I34" s="204"/>
      <c r="J34" s="203"/>
      <c r="K34" s="204"/>
      <c r="L34" s="203"/>
      <c r="M34" s="204"/>
    </row>
    <row r="35" spans="1:13" ht="24.75" customHeight="1">
      <c r="A35" s="120"/>
      <c r="B35" s="246" t="s">
        <v>62</v>
      </c>
      <c r="C35" s="18"/>
      <c r="D35" s="147"/>
      <c r="E35" s="85"/>
      <c r="F35" s="147"/>
      <c r="G35" s="85"/>
      <c r="H35" s="147"/>
      <c r="I35" s="85"/>
      <c r="J35" s="147"/>
      <c r="K35" s="85"/>
      <c r="L35" s="147"/>
      <c r="M35" s="21"/>
    </row>
    <row r="36" spans="1:13" ht="18.75" customHeight="1">
      <c r="A36" s="120"/>
      <c r="B36" s="247" t="s">
        <v>17</v>
      </c>
      <c r="C36" s="63" t="s">
        <v>40</v>
      </c>
      <c r="D36" s="126">
        <v>48195</v>
      </c>
      <c r="E36" s="126"/>
      <c r="F36" s="126">
        <v>47652</v>
      </c>
      <c r="G36" s="126"/>
      <c r="H36" s="126">
        <v>45183</v>
      </c>
      <c r="I36" s="126"/>
      <c r="J36" s="126">
        <v>49259</v>
      </c>
      <c r="K36" s="126"/>
      <c r="L36" s="126">
        <v>48130</v>
      </c>
      <c r="M36" s="119"/>
    </row>
    <row r="37" spans="1:13" ht="18.75" customHeight="1">
      <c r="A37" s="120"/>
      <c r="B37" s="247" t="s">
        <v>14</v>
      </c>
      <c r="C37" s="64"/>
      <c r="D37" s="126">
        <v>52480</v>
      </c>
      <c r="E37" s="167"/>
      <c r="F37" s="126">
        <v>47485</v>
      </c>
      <c r="G37" s="167"/>
      <c r="H37" s="126">
        <v>12000</v>
      </c>
      <c r="I37" s="167"/>
      <c r="J37" s="126">
        <v>10160</v>
      </c>
      <c r="K37" s="167"/>
      <c r="L37" s="126">
        <v>9575</v>
      </c>
      <c r="M37" s="258"/>
    </row>
    <row r="38" spans="1:13" ht="18.75" customHeight="1">
      <c r="A38" s="120"/>
      <c r="B38" s="247" t="s">
        <v>15</v>
      </c>
      <c r="C38" s="64"/>
      <c r="D38" s="126">
        <v>6313</v>
      </c>
      <c r="E38" s="167"/>
      <c r="F38" s="126">
        <v>6558</v>
      </c>
      <c r="G38" s="167"/>
      <c r="H38" s="126">
        <v>7067</v>
      </c>
      <c r="I38" s="167"/>
      <c r="J38" s="126">
        <v>7152</v>
      </c>
      <c r="K38" s="167"/>
      <c r="L38" s="126">
        <v>7028</v>
      </c>
      <c r="M38" s="258"/>
    </row>
    <row r="39" spans="1:13" s="16" customFormat="1" ht="24.95" customHeight="1">
      <c r="A39" s="255"/>
      <c r="B39" s="248" t="s">
        <v>12</v>
      </c>
      <c r="C39" s="65" t="s">
        <v>39</v>
      </c>
      <c r="D39" s="396">
        <v>106988</v>
      </c>
      <c r="E39" s="397"/>
      <c r="F39" s="396">
        <v>101695</v>
      </c>
      <c r="G39" s="397"/>
      <c r="H39" s="396">
        <v>64250</v>
      </c>
      <c r="I39" s="397"/>
      <c r="J39" s="396">
        <v>66571</v>
      </c>
      <c r="K39" s="397"/>
      <c r="L39" s="396">
        <v>64733</v>
      </c>
      <c r="M39" s="259"/>
    </row>
    <row r="40" spans="1:13" s="16" customFormat="1" ht="18.75" customHeight="1">
      <c r="A40" s="255"/>
      <c r="B40" s="249"/>
      <c r="C40" s="66"/>
      <c r="D40" s="213"/>
      <c r="E40" s="168"/>
      <c r="F40" s="213"/>
      <c r="G40" s="168"/>
      <c r="H40" s="213"/>
      <c r="I40" s="168"/>
      <c r="J40" s="213"/>
      <c r="K40" s="168"/>
      <c r="L40" s="213"/>
      <c r="M40" s="260"/>
    </row>
    <row r="41" spans="1:13" s="16" customFormat="1" ht="18.95" customHeight="1">
      <c r="A41" s="255"/>
      <c r="B41" s="250" t="s">
        <v>63</v>
      </c>
      <c r="C41" s="19"/>
      <c r="D41" s="213"/>
      <c r="E41" s="168"/>
      <c r="F41" s="213"/>
      <c r="G41" s="168"/>
      <c r="H41" s="213"/>
      <c r="I41" s="168"/>
      <c r="J41" s="213"/>
      <c r="K41" s="168"/>
      <c r="L41" s="213"/>
      <c r="M41" s="260"/>
    </row>
    <row r="42" spans="1:13" s="16" customFormat="1" ht="19.5" customHeight="1">
      <c r="A42" s="255"/>
      <c r="B42" s="251" t="s">
        <v>17</v>
      </c>
      <c r="C42" s="67" t="s">
        <v>40</v>
      </c>
      <c r="D42" s="126">
        <v>589113</v>
      </c>
      <c r="E42" s="126"/>
      <c r="F42" s="126">
        <v>581567</v>
      </c>
      <c r="G42" s="126"/>
      <c r="H42" s="126">
        <v>632269</v>
      </c>
      <c r="I42" s="126"/>
      <c r="J42" s="126">
        <v>651082</v>
      </c>
      <c r="K42" s="126"/>
      <c r="L42" s="126">
        <v>653987</v>
      </c>
      <c r="M42" s="256"/>
    </row>
    <row r="43" spans="1:13" s="16" customFormat="1" ht="19.5" customHeight="1">
      <c r="A43" s="255"/>
      <c r="B43" s="251" t="s">
        <v>14</v>
      </c>
      <c r="C43" s="66"/>
      <c r="D43" s="126">
        <v>71365</v>
      </c>
      <c r="E43" s="167"/>
      <c r="F43" s="126">
        <v>60930</v>
      </c>
      <c r="G43" s="167"/>
      <c r="H43" s="126">
        <v>50137</v>
      </c>
      <c r="I43" s="167"/>
      <c r="J43" s="126">
        <v>52928</v>
      </c>
      <c r="K43" s="167"/>
      <c r="L43" s="126">
        <v>53571</v>
      </c>
      <c r="M43" s="261"/>
    </row>
    <row r="44" spans="1:13" s="16" customFormat="1" ht="19.5" customHeight="1">
      <c r="A44" s="255"/>
      <c r="B44" s="251" t="s">
        <v>15</v>
      </c>
      <c r="C44" s="66"/>
      <c r="D44" s="126">
        <v>16208</v>
      </c>
      <c r="E44" s="167"/>
      <c r="F44" s="126">
        <v>14910</v>
      </c>
      <c r="G44" s="167"/>
      <c r="H44" s="126">
        <v>17018</v>
      </c>
      <c r="I44" s="167"/>
      <c r="J44" s="126">
        <v>13421</v>
      </c>
      <c r="K44" s="167"/>
      <c r="L44" s="126">
        <v>13786</v>
      </c>
      <c r="M44" s="261"/>
    </row>
    <row r="45" spans="1:13" s="16" customFormat="1" ht="24.95" customHeight="1">
      <c r="A45" s="255"/>
      <c r="B45" s="248" t="s">
        <v>12</v>
      </c>
      <c r="C45" s="65" t="s">
        <v>39</v>
      </c>
      <c r="D45" s="396">
        <v>676686</v>
      </c>
      <c r="E45" s="397"/>
      <c r="F45" s="396">
        <v>657407</v>
      </c>
      <c r="G45" s="397"/>
      <c r="H45" s="396">
        <v>699424</v>
      </c>
      <c r="I45" s="397"/>
      <c r="J45" s="396">
        <v>717431</v>
      </c>
      <c r="K45" s="397"/>
      <c r="L45" s="396">
        <v>721344</v>
      </c>
      <c r="M45" s="259"/>
    </row>
    <row r="46" spans="1:13" s="16" customFormat="1" ht="18.95" customHeight="1">
      <c r="A46" s="255"/>
      <c r="B46" s="252"/>
      <c r="C46" s="66"/>
      <c r="D46" s="213"/>
      <c r="E46" s="168"/>
      <c r="F46" s="213"/>
      <c r="G46" s="168"/>
      <c r="H46" s="213"/>
      <c r="I46" s="168"/>
      <c r="J46" s="213"/>
      <c r="K46" s="168"/>
      <c r="L46" s="213"/>
      <c r="M46" s="260"/>
    </row>
    <row r="47" spans="1:13" s="16" customFormat="1" ht="18.95" customHeight="1">
      <c r="A47" s="255"/>
      <c r="B47" s="250" t="s">
        <v>64</v>
      </c>
      <c r="C47" s="19"/>
      <c r="D47" s="213"/>
      <c r="E47" s="168"/>
      <c r="F47" s="213"/>
      <c r="G47" s="168"/>
      <c r="H47" s="213"/>
      <c r="I47" s="168"/>
      <c r="J47" s="213"/>
      <c r="K47" s="168"/>
      <c r="L47" s="213"/>
      <c r="M47" s="260"/>
    </row>
    <row r="48" spans="1:13" s="16" customFormat="1" ht="19.5" customHeight="1">
      <c r="A48" s="255"/>
      <c r="B48" s="251" t="s">
        <v>17</v>
      </c>
      <c r="C48" s="67" t="s">
        <v>40</v>
      </c>
      <c r="D48" s="126">
        <v>289361</v>
      </c>
      <c r="E48" s="126"/>
      <c r="F48" s="126">
        <v>256159</v>
      </c>
      <c r="G48" s="126"/>
      <c r="H48" s="126">
        <v>275184</v>
      </c>
      <c r="I48" s="126"/>
      <c r="J48" s="126">
        <v>284641</v>
      </c>
      <c r="K48" s="126"/>
      <c r="L48" s="126">
        <v>290125</v>
      </c>
      <c r="M48" s="256"/>
    </row>
    <row r="49" spans="1:13" s="16" customFormat="1" ht="19.5" customHeight="1">
      <c r="A49" s="255"/>
      <c r="B49" s="251" t="s">
        <v>14</v>
      </c>
      <c r="C49" s="68"/>
      <c r="D49" s="126">
        <v>52703</v>
      </c>
      <c r="E49" s="167"/>
      <c r="F49" s="126">
        <v>45820</v>
      </c>
      <c r="G49" s="167"/>
      <c r="H49" s="126">
        <v>35000</v>
      </c>
      <c r="I49" s="167"/>
      <c r="J49" s="126">
        <v>27721</v>
      </c>
      <c r="K49" s="167"/>
      <c r="L49" s="126">
        <v>27845</v>
      </c>
      <c r="M49" s="261"/>
    </row>
    <row r="50" spans="1:13" s="16" customFormat="1" ht="19.5" customHeight="1">
      <c r="A50" s="255"/>
      <c r="B50" s="251" t="s">
        <v>15</v>
      </c>
      <c r="C50" s="66"/>
      <c r="D50" s="126">
        <v>17136</v>
      </c>
      <c r="E50" s="167"/>
      <c r="F50" s="126">
        <v>10592</v>
      </c>
      <c r="G50" s="167"/>
      <c r="H50" s="126">
        <v>14171</v>
      </c>
      <c r="I50" s="167"/>
      <c r="J50" s="126">
        <v>11632</v>
      </c>
      <c r="K50" s="167"/>
      <c r="L50" s="126">
        <v>11740</v>
      </c>
      <c r="M50" s="261"/>
    </row>
    <row r="51" spans="1:13" s="16" customFormat="1" ht="24.95" customHeight="1">
      <c r="A51" s="255"/>
      <c r="B51" s="248" t="s">
        <v>12</v>
      </c>
      <c r="C51" s="65" t="s">
        <v>39</v>
      </c>
      <c r="D51" s="398">
        <v>359200</v>
      </c>
      <c r="E51" s="399"/>
      <c r="F51" s="398">
        <v>312571</v>
      </c>
      <c r="G51" s="399"/>
      <c r="H51" s="398">
        <v>324355</v>
      </c>
      <c r="I51" s="399"/>
      <c r="J51" s="398">
        <v>323994</v>
      </c>
      <c r="K51" s="399"/>
      <c r="L51" s="398">
        <v>329710</v>
      </c>
      <c r="M51" s="262"/>
    </row>
    <row r="52" spans="1:13" s="16" customFormat="1" ht="18.75" customHeight="1">
      <c r="A52" s="255"/>
      <c r="B52" s="253"/>
      <c r="C52" s="66"/>
      <c r="D52" s="126"/>
      <c r="E52" s="168"/>
      <c r="F52" s="126"/>
      <c r="G52" s="168"/>
      <c r="H52" s="126"/>
      <c r="I52" s="168"/>
      <c r="J52" s="126"/>
      <c r="K52" s="168"/>
      <c r="L52" s="126"/>
      <c r="M52" s="256"/>
    </row>
    <row r="53" spans="1:13" s="16" customFormat="1" ht="18.75" customHeight="1">
      <c r="A53" s="255"/>
      <c r="B53" s="250" t="s">
        <v>65</v>
      </c>
      <c r="C53" s="19"/>
      <c r="D53" s="126"/>
      <c r="E53" s="168"/>
      <c r="F53" s="126"/>
      <c r="G53" s="168"/>
      <c r="H53" s="126"/>
      <c r="I53" s="168"/>
      <c r="J53" s="126"/>
      <c r="K53" s="168"/>
      <c r="L53" s="126"/>
      <c r="M53" s="256"/>
    </row>
    <row r="54" spans="1:13" s="16" customFormat="1" ht="19.5" customHeight="1">
      <c r="A54" s="255"/>
      <c r="B54" s="251" t="s">
        <v>17</v>
      </c>
      <c r="C54" s="67" t="s">
        <v>40</v>
      </c>
      <c r="D54" s="126">
        <v>122205</v>
      </c>
      <c r="E54" s="126"/>
      <c r="F54" s="126">
        <v>117921</v>
      </c>
      <c r="G54" s="126"/>
      <c r="H54" s="126">
        <v>121061</v>
      </c>
      <c r="I54" s="126"/>
      <c r="J54" s="126">
        <v>132981</v>
      </c>
      <c r="K54" s="126"/>
      <c r="L54" s="126">
        <v>131944</v>
      </c>
      <c r="M54" s="256"/>
    </row>
    <row r="55" spans="1:13" s="16" customFormat="1" ht="19.5" customHeight="1">
      <c r="A55" s="255"/>
      <c r="B55" s="251" t="s">
        <v>14</v>
      </c>
      <c r="C55" s="66"/>
      <c r="D55" s="126">
        <v>2430</v>
      </c>
      <c r="E55" s="167"/>
      <c r="F55" s="126">
        <v>1532</v>
      </c>
      <c r="G55" s="167"/>
      <c r="H55" s="126">
        <v>1334</v>
      </c>
      <c r="I55" s="167"/>
      <c r="J55" s="126">
        <v>1334</v>
      </c>
      <c r="K55" s="167"/>
      <c r="L55" s="126">
        <v>1321</v>
      </c>
      <c r="M55" s="261"/>
    </row>
    <row r="56" spans="1:13" s="16" customFormat="1" ht="19.5" customHeight="1">
      <c r="A56" s="255"/>
      <c r="B56" s="251" t="s">
        <v>15</v>
      </c>
      <c r="C56" s="66"/>
      <c r="D56" s="126">
        <v>3663</v>
      </c>
      <c r="E56" s="167"/>
      <c r="F56" s="126">
        <v>2224</v>
      </c>
      <c r="G56" s="167"/>
      <c r="H56" s="126">
        <v>2279</v>
      </c>
      <c r="I56" s="167"/>
      <c r="J56" s="126">
        <v>2454</v>
      </c>
      <c r="K56" s="167"/>
      <c r="L56" s="126">
        <v>2295</v>
      </c>
      <c r="M56" s="261"/>
    </row>
    <row r="57" spans="1:13" s="16" customFormat="1" ht="24.95" customHeight="1">
      <c r="A57" s="255"/>
      <c r="B57" s="248" t="s">
        <v>12</v>
      </c>
      <c r="C57" s="65" t="s">
        <v>39</v>
      </c>
      <c r="D57" s="396">
        <v>128298</v>
      </c>
      <c r="E57" s="397"/>
      <c r="F57" s="396">
        <v>121677</v>
      </c>
      <c r="G57" s="397"/>
      <c r="H57" s="396">
        <v>124674</v>
      </c>
      <c r="I57" s="397"/>
      <c r="J57" s="396">
        <v>136769</v>
      </c>
      <c r="K57" s="397"/>
      <c r="L57" s="396">
        <v>135560</v>
      </c>
      <c r="M57" s="259"/>
    </row>
    <row r="58" spans="1:13" s="16" customFormat="1" ht="18.95" customHeight="1">
      <c r="A58" s="255"/>
      <c r="B58" s="253"/>
      <c r="C58" s="66"/>
      <c r="D58" s="126"/>
      <c r="E58" s="168"/>
      <c r="F58" s="126"/>
      <c r="G58" s="168"/>
      <c r="H58" s="126"/>
      <c r="I58" s="168"/>
      <c r="J58" s="126"/>
      <c r="K58" s="168"/>
      <c r="L58" s="126"/>
      <c r="M58" s="256"/>
    </row>
    <row r="59" spans="1:13" s="16" customFormat="1" ht="18.95" customHeight="1">
      <c r="A59" s="255"/>
      <c r="B59" s="250" t="s">
        <v>66</v>
      </c>
      <c r="C59" s="19"/>
      <c r="D59" s="126"/>
      <c r="E59" s="168"/>
      <c r="F59" s="126"/>
      <c r="G59" s="168"/>
      <c r="H59" s="126"/>
      <c r="I59" s="168"/>
      <c r="J59" s="126"/>
      <c r="K59" s="168"/>
      <c r="L59" s="126"/>
      <c r="M59" s="256"/>
    </row>
    <row r="60" spans="1:13" s="16" customFormat="1" ht="19.5" customHeight="1">
      <c r="A60" s="255"/>
      <c r="B60" s="251" t="s">
        <v>17</v>
      </c>
      <c r="C60" s="67" t="s">
        <v>40</v>
      </c>
      <c r="D60" s="126">
        <v>1448122</v>
      </c>
      <c r="E60" s="126"/>
      <c r="F60" s="126">
        <v>1468788</v>
      </c>
      <c r="G60" s="126"/>
      <c r="H60" s="126">
        <v>1450272</v>
      </c>
      <c r="I60" s="126"/>
      <c r="J60" s="126">
        <v>1379694</v>
      </c>
      <c r="K60" s="126"/>
      <c r="L60" s="126">
        <v>1376955</v>
      </c>
      <c r="M60" s="256"/>
    </row>
    <row r="61" spans="1:13" s="16" customFormat="1" ht="19.5" customHeight="1">
      <c r="A61" s="255"/>
      <c r="B61" s="251" t="s">
        <v>14</v>
      </c>
      <c r="C61" s="66"/>
      <c r="D61" s="126">
        <v>85091</v>
      </c>
      <c r="E61" s="167"/>
      <c r="F61" s="126">
        <v>86732</v>
      </c>
      <c r="G61" s="167"/>
      <c r="H61" s="126">
        <v>92500</v>
      </c>
      <c r="I61" s="167"/>
      <c r="J61" s="126">
        <v>89178</v>
      </c>
      <c r="K61" s="167"/>
      <c r="L61" s="126">
        <v>88755</v>
      </c>
      <c r="M61" s="261"/>
    </row>
    <row r="62" spans="1:13" s="16" customFormat="1" ht="19.5" customHeight="1">
      <c r="A62" s="255"/>
      <c r="B62" s="318" t="s">
        <v>15</v>
      </c>
      <c r="C62" s="319"/>
      <c r="D62" s="400">
        <v>434325</v>
      </c>
      <c r="E62" s="401"/>
      <c r="F62" s="400">
        <v>332940</v>
      </c>
      <c r="G62" s="401"/>
      <c r="H62" s="400">
        <v>327000</v>
      </c>
      <c r="I62" s="401"/>
      <c r="J62" s="400">
        <v>204123</v>
      </c>
      <c r="K62" s="401"/>
      <c r="L62" s="400">
        <v>199850</v>
      </c>
      <c r="M62" s="320"/>
    </row>
    <row r="63" spans="1:13" s="16" customFormat="1" ht="24.95" customHeight="1">
      <c r="A63" s="255"/>
      <c r="B63" s="251" t="s">
        <v>12</v>
      </c>
      <c r="C63" s="264" t="s">
        <v>39</v>
      </c>
      <c r="D63" s="402">
        <v>1967538</v>
      </c>
      <c r="E63" s="403"/>
      <c r="F63" s="402">
        <v>1888460</v>
      </c>
      <c r="G63" s="403"/>
      <c r="H63" s="402">
        <v>1869772</v>
      </c>
      <c r="I63" s="403"/>
      <c r="J63" s="402">
        <v>1672995</v>
      </c>
      <c r="K63" s="403"/>
      <c r="L63" s="402">
        <v>1665560</v>
      </c>
      <c r="M63" s="256"/>
    </row>
    <row r="64" spans="1:13" ht="26.25" customHeight="1">
      <c r="B64" s="54"/>
      <c r="C64" s="48"/>
      <c r="D64" s="24" t="s">
        <v>92</v>
      </c>
      <c r="F64" s="69"/>
      <c r="G64" s="11"/>
      <c r="H64" s="24"/>
      <c r="K64" s="70"/>
      <c r="M64" s="263"/>
    </row>
    <row r="65" spans="6:13">
      <c r="M65" s="14"/>
    </row>
    <row r="69" spans="6:13" ht="18">
      <c r="F69" s="6"/>
    </row>
  </sheetData>
  <sheetProtection password="C7FD" sheet="1" formatCells="0"/>
  <phoneticPr fontId="0" type="noConversion"/>
  <printOptions horizontalCentered="1"/>
  <pageMargins left="0.74803149606299213" right="0.74803149606299213" top="0.70866141732283472" bottom="0" header="0.51181102362204722" footer="0.51181102362204722"/>
  <pageSetup paperSize="9" scale="65" orientation="landscape" useFirstPageNumber="1" r:id="rId1"/>
  <headerFooter alignWithMargins="0"/>
  <rowBreaks count="1" manualBreakCount="1">
    <brk id="30" min="1" max="12" man="1"/>
  </rowBreaks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/>
    <pageSetUpPr fitToPage="1"/>
  </sheetPr>
  <dimension ref="A1:O42"/>
  <sheetViews>
    <sheetView showGridLines="0" defaultGridColor="0" view="pageBreakPreview" topLeftCell="A10" colorId="8" zoomScale="70" zoomScaleNormal="70" zoomScaleSheetLayoutView="70" workbookViewId="0">
      <selection activeCell="B33" sqref="B33"/>
    </sheetView>
  </sheetViews>
  <sheetFormatPr defaultColWidth="9.77734375" defaultRowHeight="15.75"/>
  <cols>
    <col min="1" max="1" width="9.77734375" style="27"/>
    <col min="2" max="2" width="12" style="3" customWidth="1"/>
    <col min="3" max="3" width="25.6640625" style="3" customWidth="1"/>
    <col min="4" max="8" width="14.44140625" style="3" customWidth="1"/>
    <col min="9" max="9" width="14.44140625" style="27" customWidth="1"/>
    <col min="10" max="10" width="14.33203125" style="27" customWidth="1"/>
    <col min="11" max="15" width="12.33203125" style="27" customWidth="1"/>
    <col min="16" max="16384" width="9.77734375" style="27"/>
  </cols>
  <sheetData>
    <row r="1" spans="1:15" ht="27" customHeight="1"/>
    <row r="2" spans="1:15" ht="24" customHeight="1">
      <c r="A2" s="120"/>
      <c r="B2" s="571" t="s">
        <v>222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</row>
    <row r="3" spans="1:15" ht="28.5" customHeight="1">
      <c r="A3" s="120"/>
      <c r="B3" s="575" t="s">
        <v>223</v>
      </c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</row>
    <row r="4" spans="1:15" ht="10.5" customHeight="1">
      <c r="A4" s="120"/>
      <c r="B4" s="177"/>
      <c r="C4" s="178"/>
      <c r="D4" s="179"/>
      <c r="E4" s="180"/>
      <c r="F4" s="181"/>
      <c r="G4" s="181"/>
      <c r="H4" s="178"/>
      <c r="I4" s="334"/>
      <c r="J4" s="334"/>
      <c r="K4" s="334"/>
      <c r="L4" s="334"/>
      <c r="M4" s="334"/>
      <c r="N4" s="334"/>
      <c r="O4" s="334"/>
    </row>
    <row r="5" spans="1:15" s="5" customFormat="1" ht="20.25">
      <c r="A5" s="10"/>
      <c r="B5" s="339"/>
      <c r="C5" s="340"/>
      <c r="D5" s="341"/>
      <c r="E5" s="342"/>
      <c r="F5" s="343"/>
      <c r="G5" s="343"/>
      <c r="H5" s="340"/>
      <c r="I5" s="344"/>
      <c r="J5" s="344"/>
      <c r="K5" s="574" t="s">
        <v>138</v>
      </c>
      <c r="L5" s="574"/>
      <c r="M5" s="574"/>
      <c r="N5" s="574"/>
      <c r="O5" s="574"/>
    </row>
    <row r="6" spans="1:15" s="5" customFormat="1" ht="20.25">
      <c r="A6" s="10"/>
      <c r="B6" s="345" t="s">
        <v>20</v>
      </c>
      <c r="C6" s="346"/>
      <c r="D6" s="347">
        <v>2016</v>
      </c>
      <c r="E6" s="348">
        <v>2017</v>
      </c>
      <c r="F6" s="348">
        <v>2018</v>
      </c>
      <c r="G6" s="348">
        <v>2019</v>
      </c>
      <c r="H6" s="348">
        <v>2020</v>
      </c>
      <c r="I6" s="348">
        <v>2021</v>
      </c>
      <c r="J6" s="348" t="s">
        <v>130</v>
      </c>
      <c r="K6" s="573" t="s">
        <v>137</v>
      </c>
      <c r="L6" s="573"/>
      <c r="M6" s="573"/>
      <c r="N6" s="573"/>
      <c r="O6" s="573"/>
    </row>
    <row r="7" spans="1:15" s="3" customFormat="1" ht="30.75" customHeight="1">
      <c r="A7" s="118"/>
      <c r="B7" s="349" t="s">
        <v>21</v>
      </c>
      <c r="C7" s="350"/>
      <c r="D7" s="351"/>
      <c r="E7" s="352"/>
      <c r="F7" s="352"/>
      <c r="G7" s="352"/>
      <c r="H7" s="352"/>
      <c r="I7" s="352"/>
      <c r="J7" s="352" t="s">
        <v>131</v>
      </c>
      <c r="K7" s="353" t="s">
        <v>132</v>
      </c>
      <c r="L7" s="353" t="s">
        <v>133</v>
      </c>
      <c r="M7" s="353" t="s">
        <v>134</v>
      </c>
      <c r="N7" s="353" t="s">
        <v>135</v>
      </c>
      <c r="O7" s="353" t="s">
        <v>136</v>
      </c>
    </row>
    <row r="8" spans="1:15" ht="36" customHeight="1">
      <c r="A8" s="120"/>
      <c r="B8" s="338" t="s">
        <v>123</v>
      </c>
      <c r="C8" s="22"/>
      <c r="D8" s="459">
        <f t="shared" ref="D8:I8" si="0">D10+D12</f>
        <v>214982.56385000001</v>
      </c>
      <c r="E8" s="459">
        <f t="shared" si="0"/>
        <v>236336.958545</v>
      </c>
      <c r="F8" s="459">
        <f t="shared" si="0"/>
        <v>244352.12254000001</v>
      </c>
      <c r="G8" s="459">
        <f t="shared" si="0"/>
        <v>240607.57006999999</v>
      </c>
      <c r="H8" s="459">
        <f t="shared" si="0"/>
        <v>234028.56382000001</v>
      </c>
      <c r="I8" s="459">
        <f t="shared" si="0"/>
        <v>212392.71108500002</v>
      </c>
      <c r="J8" s="459">
        <f>AVERAGE(D8:I9)</f>
        <v>230450.08165166667</v>
      </c>
      <c r="K8" s="460">
        <f>((E8/D8)-1)*100</f>
        <v>9.9330821591185448</v>
      </c>
      <c r="L8" s="460">
        <f>((F8/E8)-1)*100</f>
        <v>3.3914137020062629</v>
      </c>
      <c r="M8" s="460">
        <f>((G8/F8)-1)*100</f>
        <v>-1.5324411472575017</v>
      </c>
      <c r="N8" s="460">
        <f>((H8/G8)-1)*100</f>
        <v>-2.7343305316977151</v>
      </c>
      <c r="O8" s="460">
        <f>((I8/H8)-1)*100</f>
        <v>-9.2449624019574461</v>
      </c>
    </row>
    <row r="9" spans="1:15" ht="20.25">
      <c r="A9" s="120"/>
      <c r="B9" s="336" t="s">
        <v>124</v>
      </c>
      <c r="C9" s="22"/>
      <c r="D9" s="461"/>
      <c r="E9" s="461"/>
      <c r="F9" s="461"/>
      <c r="G9" s="461"/>
      <c r="H9" s="461"/>
      <c r="I9" s="369"/>
      <c r="J9" s="369"/>
      <c r="K9" s="43"/>
      <c r="L9" s="43"/>
      <c r="M9" s="43"/>
      <c r="N9" s="43"/>
      <c r="O9" s="43"/>
    </row>
    <row r="10" spans="1:15" ht="23.25" customHeight="1">
      <c r="A10" s="120"/>
      <c r="B10" s="335" t="s">
        <v>127</v>
      </c>
      <c r="C10" s="22"/>
      <c r="D10" s="461">
        <v>195175.598</v>
      </c>
      <c r="E10" s="461">
        <v>218177.184225</v>
      </c>
      <c r="F10" s="461">
        <v>223862.046</v>
      </c>
      <c r="G10" s="461">
        <v>222791.06849999999</v>
      </c>
      <c r="H10" s="461">
        <v>220586.3517</v>
      </c>
      <c r="I10" s="461">
        <v>197371.58512500001</v>
      </c>
      <c r="J10" s="459">
        <f>AVERAGE(D10:I11)</f>
        <v>212993.97225833332</v>
      </c>
      <c r="K10" s="462">
        <f>((E10/D10)-1)*100</f>
        <v>11.785072755355408</v>
      </c>
      <c r="L10" s="462">
        <f>((F10/E10)-1)*100</f>
        <v>2.6056169874927759</v>
      </c>
      <c r="M10" s="462">
        <f>((G10/F10)-1)*100</f>
        <v>-0.47840959159285434</v>
      </c>
      <c r="N10" s="462">
        <f>((H10/G10)-1)*100</f>
        <v>-0.9895894008874917</v>
      </c>
      <c r="O10" s="462">
        <f>((I10/H10)-1)*100</f>
        <v>-10.524117379017328</v>
      </c>
    </row>
    <row r="11" spans="1:15" ht="23.25" customHeight="1">
      <c r="A11" s="120"/>
      <c r="B11" s="337" t="s">
        <v>125</v>
      </c>
      <c r="C11" s="22"/>
      <c r="D11" s="461"/>
      <c r="E11" s="461"/>
      <c r="F11" s="461"/>
      <c r="G11" s="461"/>
      <c r="H11" s="461"/>
      <c r="I11" s="369"/>
      <c r="J11" s="369"/>
      <c r="K11" s="43"/>
      <c r="L11" s="43"/>
      <c r="M11" s="43"/>
      <c r="N11" s="43"/>
      <c r="O11" s="43"/>
    </row>
    <row r="12" spans="1:15" ht="23.25" customHeight="1">
      <c r="A12" s="120"/>
      <c r="B12" s="335" t="s">
        <v>126</v>
      </c>
      <c r="C12" s="22"/>
      <c r="D12" s="461">
        <v>19806.965850000001</v>
      </c>
      <c r="E12" s="461">
        <v>18159.77432</v>
      </c>
      <c r="F12" s="461">
        <v>20490.076539999998</v>
      </c>
      <c r="G12" s="461">
        <v>17816.50157</v>
      </c>
      <c r="H12" s="461">
        <v>13442.21212</v>
      </c>
      <c r="I12" s="461">
        <v>15021.125959999999</v>
      </c>
      <c r="J12" s="459">
        <f>AVERAGE(D12:I13)</f>
        <v>17456.109393333336</v>
      </c>
      <c r="K12" s="462">
        <f>((E12/D12)-1)*100</f>
        <v>-8.3162234058176026</v>
      </c>
      <c r="L12" s="462">
        <f>((F12/E12)-1)*100</f>
        <v>12.832220152832807</v>
      </c>
      <c r="M12" s="462">
        <f>((G12/F12)-1)*100</f>
        <v>-13.048145353584895</v>
      </c>
      <c r="N12" s="462">
        <f>((H12/G12)-1)*100</f>
        <v>-24.55189888325534</v>
      </c>
      <c r="O12" s="462">
        <f>((I12/H12)-1)*100</f>
        <v>11.745937542904938</v>
      </c>
    </row>
    <row r="13" spans="1:15" ht="23.25" customHeight="1">
      <c r="A13" s="120"/>
      <c r="B13" s="337" t="s">
        <v>128</v>
      </c>
      <c r="C13" s="22"/>
      <c r="D13" s="461"/>
      <c r="E13" s="461"/>
      <c r="F13" s="461"/>
      <c r="G13" s="461"/>
      <c r="H13" s="461"/>
      <c r="I13" s="369"/>
      <c r="J13" s="369"/>
      <c r="K13" s="43"/>
      <c r="L13" s="43"/>
      <c r="M13" s="43"/>
      <c r="N13" s="43"/>
      <c r="O13" s="43"/>
    </row>
    <row r="14" spans="1:15" ht="14.25" customHeight="1">
      <c r="A14" s="120"/>
      <c r="B14" s="48"/>
      <c r="C14" s="22"/>
      <c r="D14" s="461"/>
      <c r="E14" s="461"/>
      <c r="F14" s="461"/>
      <c r="G14" s="461"/>
      <c r="H14" s="461"/>
      <c r="I14" s="369"/>
      <c r="J14" s="369"/>
      <c r="K14" s="43"/>
      <c r="L14" s="43"/>
      <c r="M14" s="43"/>
      <c r="N14" s="43"/>
      <c r="O14" s="43"/>
    </row>
    <row r="15" spans="1:15" s="363" customFormat="1" ht="23.25" customHeight="1">
      <c r="A15" s="362"/>
      <c r="B15" s="354" t="s">
        <v>129</v>
      </c>
      <c r="C15" s="355"/>
      <c r="D15" s="459">
        <f t="shared" ref="D15:I15" si="1">SUM(D17,D19,D21,D23,D25)</f>
        <v>214982.56385000001</v>
      </c>
      <c r="E15" s="459">
        <f t="shared" si="1"/>
        <v>236336.958545</v>
      </c>
      <c r="F15" s="459">
        <f t="shared" si="1"/>
        <v>244352.12254000004</v>
      </c>
      <c r="G15" s="459">
        <f t="shared" si="1"/>
        <v>240607.57006999999</v>
      </c>
      <c r="H15" s="459">
        <f t="shared" si="1"/>
        <v>234028.56382000001</v>
      </c>
      <c r="I15" s="459">
        <f t="shared" si="1"/>
        <v>212392.71108500002</v>
      </c>
      <c r="J15" s="463">
        <f>AVERAGE(D15:I15)</f>
        <v>230450.08165166667</v>
      </c>
      <c r="K15" s="462">
        <f>((E15/D15)-1)*100</f>
        <v>9.9330821591185448</v>
      </c>
      <c r="L15" s="462">
        <f>((F15/E15)-1)*100</f>
        <v>3.3914137020062851</v>
      </c>
      <c r="M15" s="462">
        <f>((G15/F15)-1)*100</f>
        <v>-1.5324411472575128</v>
      </c>
      <c r="N15" s="462">
        <f>((H15/G15)-1)*100</f>
        <v>-2.7343305316977151</v>
      </c>
      <c r="O15" s="462">
        <f>((I15/H15)-1)*100</f>
        <v>-9.2449624019574461</v>
      </c>
    </row>
    <row r="16" spans="1:15" s="363" customFormat="1" ht="23.25" customHeight="1">
      <c r="A16" s="362"/>
      <c r="B16" s="356" t="s">
        <v>139</v>
      </c>
      <c r="C16" s="355"/>
      <c r="D16" s="461"/>
      <c r="E16" s="461"/>
      <c r="F16" s="461"/>
      <c r="G16" s="461"/>
      <c r="H16" s="461"/>
      <c r="I16" s="368"/>
      <c r="J16" s="368"/>
      <c r="K16" s="366"/>
      <c r="L16" s="366"/>
      <c r="M16" s="366"/>
      <c r="N16" s="366"/>
      <c r="O16" s="366"/>
    </row>
    <row r="17" spans="1:15" s="363" customFormat="1" ht="23.25" customHeight="1">
      <c r="A17" s="362"/>
      <c r="B17" s="357" t="s">
        <v>140</v>
      </c>
      <c r="C17" s="355"/>
      <c r="D17" s="461">
        <v>2110.1859599999998</v>
      </c>
      <c r="E17" s="461">
        <v>1399.59304</v>
      </c>
      <c r="F17" s="461">
        <v>1426.0349100000001</v>
      </c>
      <c r="G17" s="461">
        <v>1360.29295</v>
      </c>
      <c r="H17" s="461">
        <v>1592.41912</v>
      </c>
      <c r="I17" s="368">
        <v>1136.1055200000001</v>
      </c>
      <c r="J17" s="459">
        <f>AVERAGE(D17:I18)</f>
        <v>1504.1052499999998</v>
      </c>
      <c r="K17" s="462">
        <f>((E17/D17)-1)*100</f>
        <v>-33.674421755701566</v>
      </c>
      <c r="L17" s="462">
        <f>((F17/E17)-1)*100</f>
        <v>1.8892541792005613</v>
      </c>
      <c r="M17" s="462">
        <f>((G17/F17)-1)*100</f>
        <v>-4.610122763404167</v>
      </c>
      <c r="N17" s="462">
        <f>((H17/G17)-1)*100</f>
        <v>17.064424982868577</v>
      </c>
      <c r="O17" s="462">
        <f>((I17/H17)-1)*100</f>
        <v>-28.655370578569794</v>
      </c>
    </row>
    <row r="18" spans="1:15" s="363" customFormat="1" ht="23.25" customHeight="1">
      <c r="A18" s="362"/>
      <c r="B18" s="358" t="s">
        <v>141</v>
      </c>
      <c r="C18" s="355"/>
      <c r="D18" s="461"/>
      <c r="E18" s="461"/>
      <c r="F18" s="461"/>
      <c r="G18" s="461"/>
      <c r="H18" s="461"/>
      <c r="I18" s="368"/>
      <c r="J18" s="368"/>
      <c r="K18" s="366"/>
      <c r="L18" s="366"/>
      <c r="M18" s="366"/>
      <c r="N18" s="366"/>
      <c r="O18" s="366"/>
    </row>
    <row r="19" spans="1:15" s="363" customFormat="1" ht="23.25" customHeight="1">
      <c r="A19" s="362"/>
      <c r="B19" s="357" t="s">
        <v>142</v>
      </c>
      <c r="C19" s="355"/>
      <c r="D19" s="464" t="s">
        <v>91</v>
      </c>
      <c r="E19" s="464" t="s">
        <v>91</v>
      </c>
      <c r="F19" s="464" t="s">
        <v>91</v>
      </c>
      <c r="G19" s="464" t="s">
        <v>91</v>
      </c>
      <c r="H19" s="464" t="s">
        <v>91</v>
      </c>
      <c r="I19" s="464" t="s">
        <v>91</v>
      </c>
      <c r="J19" s="464" t="s">
        <v>91</v>
      </c>
      <c r="K19" s="465" t="s">
        <v>91</v>
      </c>
      <c r="L19" s="465" t="s">
        <v>91</v>
      </c>
      <c r="M19" s="465" t="s">
        <v>91</v>
      </c>
      <c r="N19" s="465" t="s">
        <v>91</v>
      </c>
      <c r="O19" s="465" t="s">
        <v>91</v>
      </c>
    </row>
    <row r="20" spans="1:15" s="363" customFormat="1" ht="23.25" customHeight="1">
      <c r="A20" s="362"/>
      <c r="B20" s="358" t="s">
        <v>143</v>
      </c>
      <c r="C20" s="355"/>
      <c r="D20" s="461"/>
      <c r="E20" s="461"/>
      <c r="F20" s="461"/>
      <c r="G20" s="461"/>
      <c r="H20" s="461"/>
      <c r="I20" s="368"/>
      <c r="J20" s="368"/>
      <c r="K20" s="366"/>
      <c r="L20" s="366"/>
      <c r="M20" s="366"/>
      <c r="N20" s="366"/>
      <c r="O20" s="366"/>
    </row>
    <row r="21" spans="1:15" s="363" customFormat="1" ht="23.25" customHeight="1">
      <c r="A21" s="362"/>
      <c r="B21" s="357" t="s">
        <v>144</v>
      </c>
      <c r="C21" s="355"/>
      <c r="D21" s="464" t="s">
        <v>91</v>
      </c>
      <c r="E21" s="464" t="s">
        <v>91</v>
      </c>
      <c r="F21" s="464" t="s">
        <v>91</v>
      </c>
      <c r="G21" s="464" t="s">
        <v>91</v>
      </c>
      <c r="H21" s="464" t="s">
        <v>91</v>
      </c>
      <c r="I21" s="464" t="s">
        <v>91</v>
      </c>
      <c r="J21" s="464" t="s">
        <v>91</v>
      </c>
      <c r="K21" s="465" t="s">
        <v>91</v>
      </c>
      <c r="L21" s="465" t="s">
        <v>91</v>
      </c>
      <c r="M21" s="465" t="s">
        <v>91</v>
      </c>
      <c r="N21" s="465" t="s">
        <v>91</v>
      </c>
      <c r="O21" s="465" t="s">
        <v>91</v>
      </c>
    </row>
    <row r="22" spans="1:15" s="363" customFormat="1" ht="23.25" customHeight="1">
      <c r="A22" s="362"/>
      <c r="B22" s="358" t="s">
        <v>145</v>
      </c>
      <c r="C22" s="355"/>
      <c r="D22" s="461"/>
      <c r="E22" s="461"/>
      <c r="F22" s="461"/>
      <c r="G22" s="461"/>
      <c r="H22" s="461"/>
      <c r="I22" s="368"/>
      <c r="J22" s="368"/>
      <c r="K22" s="366"/>
      <c r="L22" s="366"/>
      <c r="M22" s="366"/>
      <c r="N22" s="366"/>
      <c r="O22" s="366"/>
    </row>
    <row r="23" spans="1:15" s="363" customFormat="1" ht="23.25" customHeight="1">
      <c r="A23" s="362"/>
      <c r="B23" s="357" t="s">
        <v>146</v>
      </c>
      <c r="C23" s="355"/>
      <c r="D23" s="464">
        <f t="shared" ref="D23:I23" si="2">D8*0.022</f>
        <v>4729.6164047000002</v>
      </c>
      <c r="E23" s="464">
        <f t="shared" si="2"/>
        <v>5199.4130879899994</v>
      </c>
      <c r="F23" s="464">
        <f t="shared" si="2"/>
        <v>5375.7466958799996</v>
      </c>
      <c r="G23" s="464">
        <f t="shared" si="2"/>
        <v>5293.3665415399992</v>
      </c>
      <c r="H23" s="464">
        <f t="shared" si="2"/>
        <v>5148.6284040399996</v>
      </c>
      <c r="I23" s="464">
        <f t="shared" si="2"/>
        <v>4672.6396438700003</v>
      </c>
      <c r="J23" s="459">
        <f>AVERAGE(D23:I24)</f>
        <v>5069.9017963366659</v>
      </c>
      <c r="K23" s="465" t="s">
        <v>91</v>
      </c>
      <c r="L23" s="465" t="s">
        <v>91</v>
      </c>
      <c r="M23" s="465" t="s">
        <v>91</v>
      </c>
      <c r="N23" s="465" t="s">
        <v>91</v>
      </c>
      <c r="O23" s="465" t="s">
        <v>91</v>
      </c>
    </row>
    <row r="24" spans="1:15" s="363" customFormat="1" ht="23.25" customHeight="1">
      <c r="A24" s="362"/>
      <c r="B24" s="358" t="s">
        <v>147</v>
      </c>
      <c r="C24" s="355"/>
      <c r="D24" s="461"/>
      <c r="E24" s="461"/>
      <c r="F24" s="461"/>
      <c r="G24" s="461"/>
      <c r="H24" s="461"/>
      <c r="I24" s="368"/>
      <c r="J24" s="368"/>
      <c r="K24" s="366"/>
      <c r="L24" s="366"/>
      <c r="M24" s="366"/>
      <c r="N24" s="366"/>
      <c r="O24" s="366"/>
    </row>
    <row r="25" spans="1:15" s="363" customFormat="1" ht="23.25" customHeight="1">
      <c r="A25" s="362"/>
      <c r="B25" s="357" t="s">
        <v>148</v>
      </c>
      <c r="C25" s="355"/>
      <c r="D25" s="461">
        <f t="shared" ref="D25:I25" si="3">((D10+D12+0)-D17)-(D19+D21+D23)</f>
        <v>208142.7614853</v>
      </c>
      <c r="E25" s="461">
        <f t="shared" si="3"/>
        <v>229737.95241701</v>
      </c>
      <c r="F25" s="461">
        <f t="shared" si="3"/>
        <v>237550.34093412003</v>
      </c>
      <c r="G25" s="461">
        <f t="shared" si="3"/>
        <v>233953.91057846</v>
      </c>
      <c r="H25" s="461">
        <f t="shared" si="3"/>
        <v>227287.51629596</v>
      </c>
      <c r="I25" s="461">
        <f t="shared" si="3"/>
        <v>206583.96592113</v>
      </c>
      <c r="J25" s="459">
        <f>AVERAGE(D25:I26)</f>
        <v>223876.07460533001</v>
      </c>
      <c r="K25" s="462">
        <f>((E25/D25)-1)*100</f>
        <v>10.375182292003537</v>
      </c>
      <c r="L25" s="462">
        <f>((F25/E25)-1)*100</f>
        <v>3.4005650502749063</v>
      </c>
      <c r="M25" s="462">
        <f>((G25/F25)-1)*100</f>
        <v>-1.5139655626330684</v>
      </c>
      <c r="N25" s="462">
        <f>((H25/G25)-1)*100</f>
        <v>-2.8494476822452208</v>
      </c>
      <c r="O25" s="462">
        <f>((I25/H25)-1)*100</f>
        <v>-9.1089694287789573</v>
      </c>
    </row>
    <row r="26" spans="1:15" s="363" customFormat="1" ht="23.25" customHeight="1" thickBot="1">
      <c r="A26" s="362"/>
      <c r="B26" s="359" t="s">
        <v>149</v>
      </c>
      <c r="C26" s="360"/>
      <c r="D26" s="466"/>
      <c r="E26" s="466"/>
      <c r="F26" s="466"/>
      <c r="G26" s="466"/>
      <c r="H26" s="466"/>
      <c r="I26" s="370"/>
      <c r="J26" s="370"/>
      <c r="K26" s="367"/>
      <c r="L26" s="367"/>
      <c r="M26" s="367"/>
      <c r="N26" s="367"/>
      <c r="O26" s="367"/>
    </row>
    <row r="27" spans="1:15" s="363" customFormat="1" ht="23.25" customHeight="1">
      <c r="A27" s="362"/>
      <c r="B27" s="354" t="s">
        <v>150</v>
      </c>
      <c r="C27" s="355"/>
      <c r="D27" s="459">
        <v>31633.5</v>
      </c>
      <c r="E27" s="459">
        <v>32022.6</v>
      </c>
      <c r="F27" s="459">
        <v>32382.3</v>
      </c>
      <c r="G27" s="459">
        <v>32523</v>
      </c>
      <c r="H27" s="459">
        <v>32584</v>
      </c>
      <c r="I27" s="463">
        <v>32655.4</v>
      </c>
      <c r="J27" s="368"/>
      <c r="K27" s="366"/>
      <c r="L27" s="366"/>
      <c r="M27" s="366"/>
      <c r="N27" s="366"/>
      <c r="O27" s="366"/>
    </row>
    <row r="28" spans="1:15" s="363" customFormat="1" ht="23.25" customHeight="1">
      <c r="A28" s="362"/>
      <c r="B28" s="356" t="s">
        <v>151</v>
      </c>
      <c r="C28" s="355"/>
      <c r="D28" s="467"/>
      <c r="E28" s="467"/>
      <c r="F28" s="467"/>
      <c r="G28" s="467"/>
      <c r="H28" s="467"/>
      <c r="I28" s="365"/>
      <c r="J28" s="365"/>
      <c r="K28" s="366"/>
      <c r="L28" s="366"/>
      <c r="M28" s="366"/>
      <c r="N28" s="366"/>
      <c r="O28" s="366"/>
    </row>
    <row r="29" spans="1:15" s="363" customFormat="1" ht="23.25" customHeight="1">
      <c r="A29" s="362"/>
      <c r="B29" s="354" t="s">
        <v>150</v>
      </c>
      <c r="C29" s="355"/>
      <c r="D29" s="459">
        <f>D27*0.4</f>
        <v>12653.400000000001</v>
      </c>
      <c r="E29" s="459">
        <f>E27*0.4</f>
        <v>12809.04</v>
      </c>
      <c r="F29" s="459">
        <f>F27*0.4</f>
        <v>12952.92</v>
      </c>
      <c r="G29" s="459">
        <f>G27*0.4</f>
        <v>13009.2</v>
      </c>
      <c r="H29" s="459">
        <f>H27*0.365</f>
        <v>11893.16</v>
      </c>
      <c r="I29" s="459">
        <f>I27*0.365</f>
        <v>11919.221</v>
      </c>
      <c r="J29" s="368"/>
      <c r="K29" s="366"/>
      <c r="L29" s="366"/>
      <c r="M29" s="366"/>
      <c r="N29" s="366"/>
      <c r="O29" s="366"/>
    </row>
    <row r="30" spans="1:15" s="363" customFormat="1" ht="23.25" customHeight="1">
      <c r="A30" s="362"/>
      <c r="B30" s="356" t="s">
        <v>151</v>
      </c>
      <c r="C30" s="355"/>
      <c r="D30" s="467"/>
      <c r="E30" s="467"/>
      <c r="F30" s="467"/>
      <c r="G30" s="467"/>
      <c r="H30" s="467"/>
      <c r="I30" s="365"/>
      <c r="J30" s="365"/>
      <c r="K30" s="366"/>
      <c r="L30" s="366"/>
      <c r="M30" s="366"/>
      <c r="N30" s="366"/>
      <c r="O30" s="366"/>
    </row>
    <row r="31" spans="1:15" s="363" customFormat="1" ht="23.25" customHeight="1">
      <c r="A31" s="362"/>
      <c r="B31" s="354" t="s">
        <v>152</v>
      </c>
      <c r="C31" s="355"/>
      <c r="D31" s="461">
        <f t="shared" ref="D31:I31" si="4">D25/D29</f>
        <v>16.449552016477782</v>
      </c>
      <c r="E31" s="461">
        <f t="shared" si="4"/>
        <v>17.935610507657874</v>
      </c>
      <c r="F31" s="461">
        <f t="shared" si="4"/>
        <v>18.339520427372364</v>
      </c>
      <c r="G31" s="461">
        <f t="shared" si="4"/>
        <v>17.983727714114625</v>
      </c>
      <c r="H31" s="461">
        <f t="shared" si="4"/>
        <v>19.110775966686735</v>
      </c>
      <c r="I31" s="461">
        <f t="shared" si="4"/>
        <v>17.332002311319677</v>
      </c>
      <c r="J31" s="459">
        <f>AVERAGE(D31:I32)</f>
        <v>17.858531490604843</v>
      </c>
      <c r="K31" s="462">
        <f>((E31/D31)-1)*100</f>
        <v>9.0340362442179689</v>
      </c>
      <c r="L31" s="462">
        <f>((F31/E31)-1)*100</f>
        <v>2.2519998387678708</v>
      </c>
      <c r="M31" s="462">
        <f>((G31/F31)-1)*100</f>
        <v>-1.9400328087462171</v>
      </c>
      <c r="N31" s="462">
        <f>((H31/G31)-1)*100</f>
        <v>6.2670446888913878</v>
      </c>
      <c r="O31" s="462">
        <f>((I31/H31)-1)*100</f>
        <v>-9.307699794439305</v>
      </c>
    </row>
    <row r="32" spans="1:15" s="363" customFormat="1" ht="23.25" customHeight="1">
      <c r="A32" s="362"/>
      <c r="B32" s="356" t="s">
        <v>153</v>
      </c>
      <c r="C32" s="355"/>
      <c r="D32" s="467"/>
      <c r="E32" s="467"/>
      <c r="F32" s="467"/>
      <c r="G32" s="467"/>
      <c r="H32" s="467"/>
      <c r="I32" s="365"/>
      <c r="J32" s="368"/>
      <c r="K32" s="364"/>
      <c r="L32" s="364"/>
      <c r="M32" s="364"/>
      <c r="N32" s="364"/>
      <c r="O32" s="364"/>
    </row>
    <row r="33" spans="1:15" s="363" customFormat="1" ht="23.25" customHeight="1">
      <c r="A33" s="362"/>
      <c r="B33" s="361" t="s">
        <v>154</v>
      </c>
      <c r="C33" s="355"/>
      <c r="D33" s="461">
        <f t="shared" ref="D33:I33" si="5">(D31*1000)/365</f>
        <v>45.06726579856926</v>
      </c>
      <c r="E33" s="461">
        <f t="shared" si="5"/>
        <v>49.13865892509007</v>
      </c>
      <c r="F33" s="461">
        <f t="shared" si="5"/>
        <v>50.245261444855792</v>
      </c>
      <c r="G33" s="461">
        <f t="shared" si="5"/>
        <v>49.270486887985278</v>
      </c>
      <c r="H33" s="461">
        <f t="shared" si="5"/>
        <v>52.358290319689686</v>
      </c>
      <c r="I33" s="461">
        <f t="shared" si="5"/>
        <v>47.484937839231989</v>
      </c>
      <c r="J33" s="459">
        <f>AVERAGE(D33:I34)</f>
        <v>48.927483535903683</v>
      </c>
      <c r="K33" s="364"/>
      <c r="L33" s="364"/>
      <c r="M33" s="364"/>
      <c r="N33" s="364"/>
      <c r="O33" s="364"/>
    </row>
    <row r="34" spans="1:15" s="363" customFormat="1" ht="23.25" customHeight="1">
      <c r="A34" s="362"/>
      <c r="B34" s="358" t="s">
        <v>155</v>
      </c>
      <c r="C34" s="355"/>
      <c r="D34" s="467"/>
      <c r="E34" s="467"/>
      <c r="F34" s="467"/>
      <c r="G34" s="467"/>
      <c r="H34" s="467"/>
      <c r="I34" s="365"/>
      <c r="J34" s="368"/>
      <c r="K34" s="364"/>
      <c r="L34" s="364"/>
      <c r="M34" s="364"/>
      <c r="N34" s="364"/>
      <c r="O34" s="364"/>
    </row>
    <row r="35" spans="1:15" s="363" customFormat="1" ht="23.25" customHeight="1">
      <c r="A35" s="362"/>
      <c r="B35" s="354" t="s">
        <v>156</v>
      </c>
      <c r="C35" s="355"/>
      <c r="D35" s="461">
        <f t="shared" ref="D35:I35" si="6">(D10/(D10+D12-D17))*100</f>
        <v>91.686671579745934</v>
      </c>
      <c r="E35" s="461">
        <f t="shared" si="6"/>
        <v>92.866106571011457</v>
      </c>
      <c r="F35" s="461">
        <f t="shared" si="6"/>
        <v>92.152328382682228</v>
      </c>
      <c r="G35" s="461">
        <f t="shared" si="6"/>
        <v>93.121673601432036</v>
      </c>
      <c r="H35" s="461">
        <f t="shared" si="6"/>
        <v>94.901914667663135</v>
      </c>
      <c r="I35" s="461">
        <f t="shared" si="6"/>
        <v>93.427414776988911</v>
      </c>
      <c r="J35" s="459">
        <f>AVERAGE(D35:I36)</f>
        <v>93.02601826325396</v>
      </c>
      <c r="K35" s="364"/>
      <c r="L35" s="364"/>
      <c r="M35" s="364"/>
      <c r="N35" s="364"/>
      <c r="O35" s="364"/>
    </row>
    <row r="36" spans="1:15" s="363" customFormat="1" ht="23.25" customHeight="1">
      <c r="A36" s="362"/>
      <c r="B36" s="356" t="s">
        <v>157</v>
      </c>
      <c r="C36" s="355"/>
      <c r="D36" s="467"/>
      <c r="E36" s="467"/>
      <c r="F36" s="467"/>
      <c r="G36" s="467"/>
      <c r="H36" s="467"/>
      <c r="I36" s="365"/>
      <c r="J36" s="365"/>
      <c r="K36" s="364"/>
      <c r="L36" s="364"/>
      <c r="M36" s="364"/>
      <c r="N36" s="364"/>
      <c r="O36" s="364"/>
    </row>
    <row r="37" spans="1:15" ht="19.899999999999999" customHeight="1">
      <c r="B37" s="54"/>
      <c r="C37" s="26"/>
      <c r="D37" s="26"/>
      <c r="E37" s="26"/>
    </row>
    <row r="42" spans="1:15" ht="18">
      <c r="E42" s="6"/>
    </row>
  </sheetData>
  <sheetProtection password="C7FD" sheet="1"/>
  <mergeCells count="4">
    <mergeCell ref="B2:O2"/>
    <mergeCell ref="B3:O3"/>
    <mergeCell ref="K5:O5"/>
    <mergeCell ref="K6:O6"/>
  </mergeCells>
  <printOptions horizontalCentered="1"/>
  <pageMargins left="0.51181102362204722" right="0.51181102362204722" top="0.70866141732283472" bottom="0.31496062992125984" header="0.51181102362204722" footer="0.51181102362204722"/>
  <pageSetup paperSize="9" scale="54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/>
    <pageSetUpPr fitToPage="1"/>
  </sheetPr>
  <dimension ref="A1:O40"/>
  <sheetViews>
    <sheetView showGridLines="0" defaultGridColor="0" view="pageBreakPreview" topLeftCell="A19" colorId="8" zoomScale="70" zoomScaleNormal="70" zoomScaleSheetLayoutView="70" workbookViewId="0">
      <selection activeCell="H45" sqref="H45"/>
    </sheetView>
  </sheetViews>
  <sheetFormatPr defaultColWidth="9.77734375" defaultRowHeight="15.75"/>
  <cols>
    <col min="1" max="1" width="9.77734375" style="27"/>
    <col min="2" max="2" width="12" style="3" customWidth="1"/>
    <col min="3" max="3" width="25.6640625" style="3" customWidth="1"/>
    <col min="4" max="8" width="14.44140625" style="3" customWidth="1"/>
    <col min="9" max="9" width="14.44140625" style="27" customWidth="1"/>
    <col min="10" max="10" width="14.33203125" style="27" customWidth="1"/>
    <col min="11" max="15" width="12.33203125" style="27" customWidth="1"/>
    <col min="16" max="16384" width="9.77734375" style="27"/>
  </cols>
  <sheetData>
    <row r="1" spans="1:15" ht="27" customHeight="1"/>
    <row r="2" spans="1:15" ht="24" customHeight="1">
      <c r="A2" s="120"/>
      <c r="B2" s="571" t="s">
        <v>224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</row>
    <row r="3" spans="1:15" ht="28.5" customHeight="1">
      <c r="A3" s="120"/>
      <c r="B3" s="575" t="s">
        <v>225</v>
      </c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</row>
    <row r="4" spans="1:15" ht="10.5" customHeight="1">
      <c r="A4" s="120"/>
      <c r="B4" s="177"/>
      <c r="C4" s="178"/>
      <c r="D4" s="179"/>
      <c r="E4" s="180"/>
      <c r="F4" s="181"/>
      <c r="G4" s="181"/>
      <c r="H4" s="178"/>
      <c r="I4" s="334"/>
      <c r="J4" s="334"/>
      <c r="K4" s="334"/>
      <c r="L4" s="334"/>
      <c r="M4" s="334"/>
      <c r="N4" s="334"/>
      <c r="O4" s="334"/>
    </row>
    <row r="5" spans="1:15" s="5" customFormat="1" ht="20.25">
      <c r="A5" s="10"/>
      <c r="B5" s="339"/>
      <c r="C5" s="340"/>
      <c r="D5" s="341"/>
      <c r="E5" s="342"/>
      <c r="F5" s="343"/>
      <c r="G5" s="343"/>
      <c r="H5" s="340"/>
      <c r="I5" s="344"/>
      <c r="J5" s="344"/>
      <c r="K5" s="574" t="s">
        <v>138</v>
      </c>
      <c r="L5" s="574"/>
      <c r="M5" s="574"/>
      <c r="N5" s="574"/>
      <c r="O5" s="574"/>
    </row>
    <row r="6" spans="1:15" s="5" customFormat="1" ht="20.25">
      <c r="A6" s="10"/>
      <c r="B6" s="345" t="s">
        <v>20</v>
      </c>
      <c r="C6" s="346"/>
      <c r="D6" s="347">
        <v>2016</v>
      </c>
      <c r="E6" s="348">
        <v>2017</v>
      </c>
      <c r="F6" s="348">
        <v>2018</v>
      </c>
      <c r="G6" s="348">
        <v>2019</v>
      </c>
      <c r="H6" s="348">
        <v>2020</v>
      </c>
      <c r="I6" s="348">
        <v>2021</v>
      </c>
      <c r="J6" s="348" t="s">
        <v>130</v>
      </c>
      <c r="K6" s="573" t="s">
        <v>137</v>
      </c>
      <c r="L6" s="573"/>
      <c r="M6" s="573"/>
      <c r="N6" s="573"/>
      <c r="O6" s="573"/>
    </row>
    <row r="7" spans="1:15" s="3" customFormat="1" ht="30.75" customHeight="1">
      <c r="A7" s="118"/>
      <c r="B7" s="349" t="s">
        <v>21</v>
      </c>
      <c r="C7" s="350"/>
      <c r="D7" s="351"/>
      <c r="E7" s="352"/>
      <c r="F7" s="352"/>
      <c r="G7" s="352"/>
      <c r="H7" s="352"/>
      <c r="I7" s="352"/>
      <c r="J7" s="352" t="s">
        <v>131</v>
      </c>
      <c r="K7" s="353" t="s">
        <v>132</v>
      </c>
      <c r="L7" s="353" t="s">
        <v>133</v>
      </c>
      <c r="M7" s="353" t="s">
        <v>134</v>
      </c>
      <c r="N7" s="353" t="s">
        <v>135</v>
      </c>
      <c r="O7" s="353" t="s">
        <v>136</v>
      </c>
    </row>
    <row r="8" spans="1:15" ht="36" customHeight="1">
      <c r="A8" s="120"/>
      <c r="B8" s="338" t="s">
        <v>123</v>
      </c>
      <c r="C8" s="22"/>
      <c r="D8" s="459">
        <v>1735123.3751400001</v>
      </c>
      <c r="E8" s="459">
        <v>1661155.18034</v>
      </c>
      <c r="F8" s="459">
        <v>1659218.7204700001</v>
      </c>
      <c r="G8" s="459">
        <v>1661798.4567400001</v>
      </c>
      <c r="H8" s="459">
        <v>1699852.51633</v>
      </c>
      <c r="I8" s="459">
        <v>1679662.3582900001</v>
      </c>
      <c r="J8" s="459">
        <v>1682801.7678849997</v>
      </c>
      <c r="K8" s="460">
        <v>-4.2629933905438788</v>
      </c>
      <c r="L8" s="460">
        <v>-0.11657308678431066</v>
      </c>
      <c r="M8" s="460">
        <v>0.15547897562711022</v>
      </c>
      <c r="N8" s="460">
        <v>2.2899322980869607</v>
      </c>
      <c r="O8" s="460">
        <v>-1.1877593994795932</v>
      </c>
    </row>
    <row r="9" spans="1:15" ht="20.25">
      <c r="A9" s="120"/>
      <c r="B9" s="336" t="s">
        <v>124</v>
      </c>
      <c r="C9" s="22"/>
      <c r="D9" s="461"/>
      <c r="E9" s="461"/>
      <c r="F9" s="461"/>
      <c r="G9" s="461"/>
      <c r="H9" s="461"/>
      <c r="I9" s="369"/>
      <c r="J9" s="369"/>
      <c r="K9" s="43"/>
      <c r="L9" s="43"/>
      <c r="M9" s="43"/>
      <c r="N9" s="43"/>
      <c r="O9" s="43"/>
    </row>
    <row r="10" spans="1:15" ht="23.25" customHeight="1">
      <c r="A10" s="120"/>
      <c r="B10" s="335" t="s">
        <v>127</v>
      </c>
      <c r="C10" s="22"/>
      <c r="D10" s="461">
        <v>1676245.9890000001</v>
      </c>
      <c r="E10" s="461">
        <v>1598258.074</v>
      </c>
      <c r="F10" s="461">
        <v>1587539.2320000001</v>
      </c>
      <c r="G10" s="461">
        <v>1589080.773</v>
      </c>
      <c r="H10" s="461">
        <v>1628609.3330000001</v>
      </c>
      <c r="I10" s="461">
        <v>1583219.4990000001</v>
      </c>
      <c r="J10" s="459">
        <v>1610492.1500000001</v>
      </c>
      <c r="K10" s="462">
        <v>-4.6525340261380999</v>
      </c>
      <c r="L10" s="462">
        <v>-0.67065777263203286</v>
      </c>
      <c r="M10" s="462">
        <v>9.7102545179805766E-2</v>
      </c>
      <c r="N10" s="462">
        <v>2.4875110612140094</v>
      </c>
      <c r="O10" s="462">
        <v>-2.7870302030253757</v>
      </c>
    </row>
    <row r="11" spans="1:15" ht="23.25" customHeight="1">
      <c r="A11" s="120"/>
      <c r="B11" s="337" t="s">
        <v>125</v>
      </c>
      <c r="C11" s="22"/>
      <c r="D11" s="461"/>
      <c r="E11" s="461"/>
      <c r="F11" s="461"/>
      <c r="G11" s="461"/>
      <c r="H11" s="461"/>
      <c r="I11" s="369"/>
      <c r="J11" s="369"/>
      <c r="K11" s="43"/>
      <c r="L11" s="43"/>
      <c r="M11" s="43"/>
      <c r="N11" s="43"/>
      <c r="O11" s="43"/>
    </row>
    <row r="12" spans="1:15" ht="23.25" customHeight="1">
      <c r="A12" s="120"/>
      <c r="B12" s="335" t="s">
        <v>126</v>
      </c>
      <c r="C12" s="22"/>
      <c r="D12" s="461">
        <v>58877.386140000002</v>
      </c>
      <c r="E12" s="461">
        <v>62897.106339999998</v>
      </c>
      <c r="F12" s="461">
        <v>71679.488469999997</v>
      </c>
      <c r="G12" s="461">
        <v>72717.683739999993</v>
      </c>
      <c r="H12" s="461">
        <v>71243.18333</v>
      </c>
      <c r="I12" s="461">
        <v>96442.859289999993</v>
      </c>
      <c r="J12" s="459">
        <v>72309.617885</v>
      </c>
      <c r="K12" s="462">
        <v>6.8272735315419997</v>
      </c>
      <c r="L12" s="462">
        <v>13.963094077055761</v>
      </c>
      <c r="M12" s="462">
        <v>1.4483854337695501</v>
      </c>
      <c r="N12" s="462">
        <v>-2.0277054138193251</v>
      </c>
      <c r="O12" s="462">
        <v>35.371350327335229</v>
      </c>
    </row>
    <row r="13" spans="1:15" ht="23.25" customHeight="1">
      <c r="A13" s="120"/>
      <c r="B13" s="337" t="s">
        <v>128</v>
      </c>
      <c r="C13" s="22"/>
      <c r="D13" s="461"/>
      <c r="E13" s="461"/>
      <c r="F13" s="461"/>
      <c r="G13" s="461"/>
      <c r="H13" s="461"/>
      <c r="I13" s="369"/>
      <c r="J13" s="369"/>
      <c r="K13" s="43"/>
      <c r="L13" s="43"/>
      <c r="M13" s="43"/>
      <c r="N13" s="43"/>
      <c r="O13" s="43"/>
    </row>
    <row r="14" spans="1:15" ht="14.25" customHeight="1">
      <c r="A14" s="120"/>
      <c r="B14" s="48"/>
      <c r="C14" s="22"/>
      <c r="D14" s="461"/>
      <c r="E14" s="461"/>
      <c r="F14" s="461"/>
      <c r="G14" s="461"/>
      <c r="H14" s="461"/>
      <c r="I14" s="369"/>
      <c r="J14" s="369"/>
      <c r="K14" s="43"/>
      <c r="L14" s="43"/>
      <c r="M14" s="43"/>
      <c r="N14" s="43"/>
      <c r="O14" s="43"/>
    </row>
    <row r="15" spans="1:15" s="363" customFormat="1" ht="23.25" customHeight="1">
      <c r="A15" s="362"/>
      <c r="B15" s="354" t="s">
        <v>129</v>
      </c>
      <c r="C15" s="355"/>
      <c r="D15" s="459">
        <v>1735123.3751400004</v>
      </c>
      <c r="E15" s="459">
        <v>1661155.18034</v>
      </c>
      <c r="F15" s="459">
        <v>1659218.7204700001</v>
      </c>
      <c r="G15" s="459">
        <v>1661798.4567400003</v>
      </c>
      <c r="H15" s="459">
        <v>1699852.51633</v>
      </c>
      <c r="I15" s="459">
        <v>1679662.3582900004</v>
      </c>
      <c r="J15" s="463">
        <v>1682801.7678850002</v>
      </c>
      <c r="K15" s="462">
        <v>-4.262993390543901</v>
      </c>
      <c r="L15" s="462">
        <v>-0.11657308678431066</v>
      </c>
      <c r="M15" s="462">
        <v>0.15547897562713242</v>
      </c>
      <c r="N15" s="462">
        <v>2.2899322980869385</v>
      </c>
      <c r="O15" s="462">
        <v>-1.187759399479571</v>
      </c>
    </row>
    <row r="16" spans="1:15" s="363" customFormat="1" ht="23.25" customHeight="1">
      <c r="A16" s="362"/>
      <c r="B16" s="356" t="s">
        <v>139</v>
      </c>
      <c r="C16" s="355"/>
      <c r="D16" s="461"/>
      <c r="E16" s="461"/>
      <c r="F16" s="461"/>
      <c r="G16" s="461"/>
      <c r="H16" s="461"/>
      <c r="I16" s="368"/>
      <c r="J16" s="368"/>
      <c r="K16" s="366"/>
      <c r="L16" s="366"/>
      <c r="M16" s="366"/>
      <c r="N16" s="366"/>
      <c r="O16" s="366"/>
    </row>
    <row r="17" spans="1:15" s="363" customFormat="1" ht="23.25" customHeight="1">
      <c r="A17" s="362"/>
      <c r="B17" s="357" t="s">
        <v>140</v>
      </c>
      <c r="C17" s="355"/>
      <c r="D17" s="461">
        <v>86970.247820000004</v>
      </c>
      <c r="E17" s="461">
        <v>87904.267489999998</v>
      </c>
      <c r="F17" s="461">
        <v>95859.093820000009</v>
      </c>
      <c r="G17" s="461">
        <v>95106.685099999988</v>
      </c>
      <c r="H17" s="461">
        <v>98106.785270000008</v>
      </c>
      <c r="I17" s="368">
        <v>94854.030809999997</v>
      </c>
      <c r="J17" s="459">
        <v>93133.518385000003</v>
      </c>
      <c r="K17" s="462">
        <v>1.0739530970788058</v>
      </c>
      <c r="L17" s="462">
        <v>9.0494199623527329</v>
      </c>
      <c r="M17" s="462">
        <v>-0.78491115450440851</v>
      </c>
      <c r="N17" s="462">
        <v>3.1544577196077839</v>
      </c>
      <c r="O17" s="462">
        <v>-3.3155244574043397</v>
      </c>
    </row>
    <row r="18" spans="1:15" s="363" customFormat="1" ht="23.25" customHeight="1">
      <c r="A18" s="362"/>
      <c r="B18" s="358" t="s">
        <v>141</v>
      </c>
      <c r="C18" s="355"/>
      <c r="D18" s="461"/>
      <c r="E18" s="461"/>
      <c r="F18" s="461"/>
      <c r="G18" s="461"/>
      <c r="H18" s="461"/>
      <c r="I18" s="368"/>
      <c r="J18" s="368"/>
      <c r="K18" s="366"/>
      <c r="L18" s="366"/>
      <c r="M18" s="366"/>
      <c r="N18" s="366"/>
      <c r="O18" s="366"/>
    </row>
    <row r="19" spans="1:15" s="363" customFormat="1" ht="23.25" customHeight="1">
      <c r="A19" s="362"/>
      <c r="B19" s="357" t="s">
        <v>142</v>
      </c>
      <c r="C19" s="355"/>
      <c r="D19" s="464" t="s">
        <v>91</v>
      </c>
      <c r="E19" s="464" t="s">
        <v>91</v>
      </c>
      <c r="F19" s="464" t="s">
        <v>91</v>
      </c>
      <c r="G19" s="464" t="s">
        <v>91</v>
      </c>
      <c r="H19" s="464" t="s">
        <v>91</v>
      </c>
      <c r="I19" s="464" t="s">
        <v>91</v>
      </c>
      <c r="J19" s="464" t="s">
        <v>91</v>
      </c>
      <c r="K19" s="465" t="s">
        <v>91</v>
      </c>
      <c r="L19" s="465" t="s">
        <v>91</v>
      </c>
      <c r="M19" s="465" t="s">
        <v>91</v>
      </c>
      <c r="N19" s="465" t="s">
        <v>91</v>
      </c>
      <c r="O19" s="465" t="s">
        <v>91</v>
      </c>
    </row>
    <row r="20" spans="1:15" s="363" customFormat="1" ht="23.25" customHeight="1">
      <c r="A20" s="362"/>
      <c r="B20" s="358" t="s">
        <v>143</v>
      </c>
      <c r="C20" s="355"/>
      <c r="D20" s="461"/>
      <c r="E20" s="461"/>
      <c r="F20" s="461"/>
      <c r="G20" s="461"/>
      <c r="H20" s="461"/>
      <c r="I20" s="368"/>
      <c r="J20" s="368"/>
      <c r="K20" s="366"/>
      <c r="L20" s="366"/>
      <c r="M20" s="366"/>
      <c r="N20" s="366"/>
      <c r="O20" s="366"/>
    </row>
    <row r="21" spans="1:15" s="363" customFormat="1" ht="23.25" customHeight="1">
      <c r="A21" s="362"/>
      <c r="B21" s="357" t="s">
        <v>144</v>
      </c>
      <c r="C21" s="355"/>
      <c r="D21" s="464" t="s">
        <v>91</v>
      </c>
      <c r="E21" s="464" t="s">
        <v>91</v>
      </c>
      <c r="F21" s="464" t="s">
        <v>91</v>
      </c>
      <c r="G21" s="464" t="s">
        <v>91</v>
      </c>
      <c r="H21" s="464" t="s">
        <v>91</v>
      </c>
      <c r="I21" s="464" t="s">
        <v>91</v>
      </c>
      <c r="J21" s="464" t="s">
        <v>91</v>
      </c>
      <c r="K21" s="465" t="s">
        <v>91</v>
      </c>
      <c r="L21" s="465" t="s">
        <v>91</v>
      </c>
      <c r="M21" s="465" t="s">
        <v>91</v>
      </c>
      <c r="N21" s="465" t="s">
        <v>91</v>
      </c>
      <c r="O21" s="465" t="s">
        <v>91</v>
      </c>
    </row>
    <row r="22" spans="1:15" s="363" customFormat="1" ht="23.25" customHeight="1">
      <c r="A22" s="362"/>
      <c r="B22" s="358" t="s">
        <v>145</v>
      </c>
      <c r="C22" s="355"/>
      <c r="D22" s="461"/>
      <c r="E22" s="461"/>
      <c r="F22" s="461"/>
      <c r="G22" s="461"/>
      <c r="H22" s="461"/>
      <c r="I22" s="368"/>
      <c r="J22" s="368"/>
      <c r="K22" s="366"/>
      <c r="L22" s="366"/>
      <c r="M22" s="366"/>
      <c r="N22" s="366"/>
      <c r="O22" s="366"/>
    </row>
    <row r="23" spans="1:15" s="363" customFormat="1" ht="23.25" customHeight="1">
      <c r="A23" s="362"/>
      <c r="B23" s="357" t="s">
        <v>146</v>
      </c>
      <c r="C23" s="355"/>
      <c r="D23" s="464">
        <v>88491.292132140006</v>
      </c>
      <c r="E23" s="464">
        <v>84718.914197339996</v>
      </c>
      <c r="F23" s="464">
        <v>84620.154743969993</v>
      </c>
      <c r="G23" s="464">
        <v>84751.721293740004</v>
      </c>
      <c r="H23" s="464">
        <v>86692.478332829996</v>
      </c>
      <c r="I23" s="464">
        <v>80959.725669578009</v>
      </c>
      <c r="J23" s="464">
        <v>85822.89016213498</v>
      </c>
      <c r="K23" s="462">
        <v>-4.2629933905438904</v>
      </c>
      <c r="L23" s="462">
        <v>-0.11657308678432177</v>
      </c>
      <c r="M23" s="462">
        <v>0.15547897562713242</v>
      </c>
      <c r="N23" s="462">
        <v>2.2899322980869607</v>
      </c>
      <c r="O23" s="462">
        <v>-6.6127451579395258</v>
      </c>
    </row>
    <row r="24" spans="1:15" s="363" customFormat="1" ht="23.25" customHeight="1">
      <c r="A24" s="362"/>
      <c r="B24" s="358" t="s">
        <v>147</v>
      </c>
      <c r="C24" s="355"/>
      <c r="D24" s="461"/>
      <c r="E24" s="461"/>
      <c r="F24" s="461"/>
      <c r="G24" s="461"/>
      <c r="H24" s="461"/>
      <c r="I24" s="368"/>
      <c r="J24" s="368"/>
      <c r="K24" s="366"/>
      <c r="L24" s="366"/>
      <c r="M24" s="366"/>
      <c r="N24" s="366"/>
      <c r="O24" s="366"/>
    </row>
    <row r="25" spans="1:15" s="363" customFormat="1" ht="23.25" customHeight="1">
      <c r="A25" s="362"/>
      <c r="B25" s="357" t="s">
        <v>148</v>
      </c>
      <c r="C25" s="355"/>
      <c r="D25" s="461">
        <v>1559661.8351878603</v>
      </c>
      <c r="E25" s="461">
        <v>1488531.9986526601</v>
      </c>
      <c r="F25" s="461">
        <v>1478739.4719060301</v>
      </c>
      <c r="G25" s="461">
        <v>1481940.0503462602</v>
      </c>
      <c r="H25" s="461">
        <v>1515053.25272717</v>
      </c>
      <c r="I25" s="461">
        <v>1503848.6018104223</v>
      </c>
      <c r="J25" s="459">
        <v>1504629.2017717336</v>
      </c>
      <c r="K25" s="462">
        <v>-4.5605935165190958</v>
      </c>
      <c r="L25" s="462">
        <v>-0.65786471204473118</v>
      </c>
      <c r="M25" s="462">
        <v>0.21643964342852318</v>
      </c>
      <c r="N25" s="462">
        <v>2.23444952264924</v>
      </c>
      <c r="O25" s="462">
        <v>-0.73955492300873393</v>
      </c>
    </row>
    <row r="26" spans="1:15" s="363" customFormat="1" ht="23.25" customHeight="1" thickBot="1">
      <c r="A26" s="362"/>
      <c r="B26" s="359" t="s">
        <v>149</v>
      </c>
      <c r="C26" s="360"/>
      <c r="D26" s="466"/>
      <c r="E26" s="466"/>
      <c r="F26" s="466"/>
      <c r="G26" s="466"/>
      <c r="H26" s="466"/>
      <c r="I26" s="370"/>
      <c r="J26" s="370"/>
      <c r="K26" s="367"/>
      <c r="L26" s="367"/>
      <c r="M26" s="367"/>
      <c r="N26" s="367"/>
      <c r="O26" s="367"/>
    </row>
    <row r="27" spans="1:15" s="363" customFormat="1" ht="23.25" customHeight="1">
      <c r="A27" s="362"/>
      <c r="B27" s="354" t="s">
        <v>150</v>
      </c>
      <c r="C27" s="355"/>
      <c r="D27" s="459">
        <v>31633.5</v>
      </c>
      <c r="E27" s="459">
        <v>32022.6</v>
      </c>
      <c r="F27" s="459">
        <v>32382.3</v>
      </c>
      <c r="G27" s="459">
        <v>32523</v>
      </c>
      <c r="H27" s="459">
        <v>32584</v>
      </c>
      <c r="I27" s="463">
        <v>32655.4</v>
      </c>
      <c r="J27" s="368"/>
      <c r="K27" s="366"/>
      <c r="L27" s="366"/>
      <c r="M27" s="366"/>
      <c r="N27" s="366"/>
      <c r="O27" s="366"/>
    </row>
    <row r="28" spans="1:15" s="363" customFormat="1" ht="23.25" customHeight="1">
      <c r="A28" s="362"/>
      <c r="B28" s="356" t="s">
        <v>151</v>
      </c>
      <c r="C28" s="355"/>
      <c r="D28" s="467"/>
      <c r="E28" s="467"/>
      <c r="F28" s="467"/>
      <c r="G28" s="467"/>
      <c r="H28" s="467"/>
      <c r="I28" s="365"/>
      <c r="J28" s="365"/>
      <c r="K28" s="366"/>
      <c r="L28" s="366"/>
      <c r="M28" s="366"/>
      <c r="N28" s="366"/>
      <c r="O28" s="366"/>
    </row>
    <row r="29" spans="1:15" s="363" customFormat="1" ht="23.25" customHeight="1">
      <c r="A29" s="362"/>
      <c r="B29" s="354" t="s">
        <v>152</v>
      </c>
      <c r="C29" s="355"/>
      <c r="D29" s="461">
        <v>49.304118582763849</v>
      </c>
      <c r="E29" s="461">
        <v>46.48379577712803</v>
      </c>
      <c r="F29" s="461">
        <v>45.665053807358653</v>
      </c>
      <c r="G29" s="461">
        <v>45.565908752152637</v>
      </c>
      <c r="H29" s="461">
        <v>46.496846695530628</v>
      </c>
      <c r="I29" s="461">
        <v>46.052064951292046</v>
      </c>
      <c r="J29" s="459">
        <v>46.594631427704307</v>
      </c>
      <c r="K29" s="462">
        <v>-5.7202580366618072</v>
      </c>
      <c r="L29" s="462">
        <v>-1.761349210152563</v>
      </c>
      <c r="M29" s="462">
        <v>-0.2171136283431685</v>
      </c>
      <c r="N29" s="462">
        <v>2.0430579985612818</v>
      </c>
      <c r="O29" s="462">
        <v>-0.95658474896392898</v>
      </c>
    </row>
    <row r="30" spans="1:15" s="363" customFormat="1" ht="23.25" customHeight="1">
      <c r="A30" s="362"/>
      <c r="B30" s="356" t="s">
        <v>153</v>
      </c>
      <c r="C30" s="355"/>
      <c r="D30" s="467"/>
      <c r="E30" s="467"/>
      <c r="F30" s="467"/>
      <c r="G30" s="467"/>
      <c r="H30" s="467"/>
      <c r="I30" s="365"/>
      <c r="J30" s="368"/>
      <c r="K30" s="364"/>
      <c r="L30" s="364"/>
      <c r="M30" s="364"/>
      <c r="N30" s="364"/>
      <c r="O30" s="364"/>
    </row>
    <row r="31" spans="1:15" s="363" customFormat="1" ht="23.25" customHeight="1">
      <c r="A31" s="362"/>
      <c r="B31" s="361" t="s">
        <v>154</v>
      </c>
      <c r="C31" s="355"/>
      <c r="D31" s="461">
        <v>135.07977693907904</v>
      </c>
      <c r="E31" s="461">
        <v>127.35286514281651</v>
      </c>
      <c r="F31" s="461">
        <v>125.10973645851685</v>
      </c>
      <c r="G31" s="461">
        <v>124.83810617028119</v>
      </c>
      <c r="H31" s="461">
        <v>127.38862108364556</v>
      </c>
      <c r="I31" s="461">
        <v>126.17004096244395</v>
      </c>
      <c r="J31" s="459">
        <v>127.65652445946387</v>
      </c>
      <c r="K31" s="364"/>
      <c r="L31" s="364"/>
      <c r="M31" s="364"/>
      <c r="N31" s="364"/>
      <c r="O31" s="364"/>
    </row>
    <row r="32" spans="1:15" s="363" customFormat="1" ht="23.25" customHeight="1">
      <c r="A32" s="362"/>
      <c r="B32" s="358" t="s">
        <v>155</v>
      </c>
      <c r="C32" s="355"/>
      <c r="D32" s="467"/>
      <c r="E32" s="467"/>
      <c r="F32" s="467"/>
      <c r="G32" s="467"/>
      <c r="H32" s="467"/>
      <c r="I32" s="365"/>
      <c r="J32" s="368"/>
      <c r="K32" s="364"/>
      <c r="L32" s="364"/>
      <c r="M32" s="364"/>
      <c r="N32" s="364"/>
      <c r="O32" s="364"/>
    </row>
    <row r="33" spans="1:15" s="363" customFormat="1" ht="23.25" customHeight="1">
      <c r="A33" s="362"/>
      <c r="B33" s="354" t="s">
        <v>156</v>
      </c>
      <c r="C33" s="355"/>
      <c r="D33" s="461">
        <v>101.70450555924258</v>
      </c>
      <c r="E33" s="461">
        <v>101.58952147720026</v>
      </c>
      <c r="F33" s="461">
        <v>101.54664383919219</v>
      </c>
      <c r="G33" s="461">
        <v>101.4290622932527</v>
      </c>
      <c r="H33" s="461">
        <v>101.67714521843753</v>
      </c>
      <c r="I33" s="461">
        <v>99.899746331941202</v>
      </c>
      <c r="J33" s="459">
        <v>101.30777078654442</v>
      </c>
      <c r="K33" s="364"/>
      <c r="L33" s="364"/>
      <c r="M33" s="364"/>
      <c r="N33" s="364"/>
      <c r="O33" s="364"/>
    </row>
    <row r="34" spans="1:15" s="363" customFormat="1" ht="23.25" customHeight="1">
      <c r="A34" s="362"/>
      <c r="B34" s="356" t="s">
        <v>157</v>
      </c>
      <c r="C34" s="355"/>
      <c r="D34" s="467"/>
      <c r="E34" s="467"/>
      <c r="F34" s="467"/>
      <c r="G34" s="467"/>
      <c r="H34" s="467"/>
      <c r="I34" s="365"/>
      <c r="J34" s="365"/>
      <c r="K34" s="364"/>
      <c r="L34" s="364"/>
      <c r="M34" s="364"/>
      <c r="N34" s="364"/>
      <c r="O34" s="364"/>
    </row>
    <row r="35" spans="1:15" ht="19.899999999999999" customHeight="1">
      <c r="B35" s="54"/>
      <c r="C35" s="26"/>
      <c r="D35" s="26"/>
      <c r="E35" s="26"/>
    </row>
    <row r="40" spans="1:15" ht="18">
      <c r="E40" s="6"/>
    </row>
  </sheetData>
  <sheetProtection password="C7FD" sheet="1"/>
  <mergeCells count="4">
    <mergeCell ref="B2:O2"/>
    <mergeCell ref="B3:O3"/>
    <mergeCell ref="K5:O5"/>
    <mergeCell ref="K6:O6"/>
  </mergeCells>
  <printOptions horizontalCentered="1"/>
  <pageMargins left="0.51181102362204722" right="0.51181102362204722" top="0.70866141732283472" bottom="0.31496062992125984" header="0.51181102362204722" footer="0.51181102362204722"/>
  <pageSetup paperSize="9" scale="54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/>
    <pageSetUpPr fitToPage="1"/>
  </sheetPr>
  <dimension ref="A1:O40"/>
  <sheetViews>
    <sheetView showGridLines="0" defaultGridColor="0" view="pageBreakPreview" topLeftCell="A21" colorId="8" zoomScale="70" zoomScaleNormal="70" zoomScaleSheetLayoutView="70" workbookViewId="0">
      <selection activeCell="G42" sqref="G42"/>
    </sheetView>
  </sheetViews>
  <sheetFormatPr defaultColWidth="9.77734375" defaultRowHeight="15.75"/>
  <cols>
    <col min="1" max="1" width="9.77734375" style="27"/>
    <col min="2" max="2" width="12" style="3" customWidth="1"/>
    <col min="3" max="3" width="25.6640625" style="3" customWidth="1"/>
    <col min="4" max="8" width="14.44140625" style="3" customWidth="1"/>
    <col min="9" max="9" width="14.44140625" style="27" customWidth="1"/>
    <col min="10" max="10" width="14.33203125" style="27" customWidth="1"/>
    <col min="11" max="15" width="12.33203125" style="27" customWidth="1"/>
    <col min="16" max="16384" width="9.77734375" style="27"/>
  </cols>
  <sheetData>
    <row r="1" spans="1:15" ht="27" customHeight="1"/>
    <row r="2" spans="1:15" ht="24" customHeight="1">
      <c r="A2" s="120"/>
      <c r="B2" s="571" t="s">
        <v>226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</row>
    <row r="3" spans="1:15" ht="28.5" customHeight="1">
      <c r="A3" s="120"/>
      <c r="B3" s="575" t="s">
        <v>227</v>
      </c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</row>
    <row r="4" spans="1:15" ht="10.5" customHeight="1">
      <c r="A4" s="120"/>
      <c r="B4" s="177"/>
      <c r="C4" s="178"/>
      <c r="D4" s="179"/>
      <c r="E4" s="180"/>
      <c r="F4" s="181"/>
      <c r="G4" s="181"/>
      <c r="H4" s="178"/>
      <c r="I4" s="334"/>
      <c r="J4" s="334"/>
      <c r="K4" s="334"/>
      <c r="L4" s="334"/>
      <c r="M4" s="334"/>
      <c r="N4" s="334"/>
      <c r="O4" s="334"/>
    </row>
    <row r="5" spans="1:15" s="5" customFormat="1" ht="20.25">
      <c r="A5" s="10"/>
      <c r="B5" s="339"/>
      <c r="C5" s="340"/>
      <c r="D5" s="341"/>
      <c r="E5" s="342"/>
      <c r="F5" s="343"/>
      <c r="G5" s="343"/>
      <c r="H5" s="340"/>
      <c r="I5" s="344"/>
      <c r="J5" s="344"/>
      <c r="K5" s="574" t="s">
        <v>138</v>
      </c>
      <c r="L5" s="574"/>
      <c r="M5" s="574"/>
      <c r="N5" s="574"/>
      <c r="O5" s="574"/>
    </row>
    <row r="6" spans="1:15" s="5" customFormat="1" ht="20.25">
      <c r="A6" s="10"/>
      <c r="B6" s="345" t="s">
        <v>20</v>
      </c>
      <c r="C6" s="346"/>
      <c r="D6" s="347">
        <v>2016</v>
      </c>
      <c r="E6" s="348">
        <v>2017</v>
      </c>
      <c r="F6" s="348">
        <v>2018</v>
      </c>
      <c r="G6" s="348">
        <v>2019</v>
      </c>
      <c r="H6" s="348">
        <v>2020</v>
      </c>
      <c r="I6" s="348">
        <v>2021</v>
      </c>
      <c r="J6" s="348" t="s">
        <v>130</v>
      </c>
      <c r="K6" s="573" t="s">
        <v>137</v>
      </c>
      <c r="L6" s="573"/>
      <c r="M6" s="573"/>
      <c r="N6" s="573"/>
      <c r="O6" s="573"/>
    </row>
    <row r="7" spans="1:15" s="3" customFormat="1" ht="30.75" customHeight="1">
      <c r="A7" s="118"/>
      <c r="B7" s="349" t="s">
        <v>21</v>
      </c>
      <c r="C7" s="350"/>
      <c r="D7" s="351"/>
      <c r="E7" s="352"/>
      <c r="F7" s="352"/>
      <c r="G7" s="352"/>
      <c r="H7" s="352"/>
      <c r="I7" s="352"/>
      <c r="J7" s="352" t="s">
        <v>131</v>
      </c>
      <c r="K7" s="353" t="s">
        <v>132</v>
      </c>
      <c r="L7" s="353" t="s">
        <v>133</v>
      </c>
      <c r="M7" s="353" t="s">
        <v>134</v>
      </c>
      <c r="N7" s="353" t="s">
        <v>135</v>
      </c>
      <c r="O7" s="353" t="s">
        <v>136</v>
      </c>
    </row>
    <row r="8" spans="1:15" ht="36" customHeight="1">
      <c r="A8" s="120"/>
      <c r="B8" s="338" t="s">
        <v>123</v>
      </c>
      <c r="C8" s="22"/>
      <c r="D8" s="459">
        <v>79207.597890000005</v>
      </c>
      <c r="E8" s="459">
        <v>67205.328999999998</v>
      </c>
      <c r="F8" s="459">
        <v>66402.968359999999</v>
      </c>
      <c r="G8" s="459">
        <v>66213.588199999998</v>
      </c>
      <c r="H8" s="459">
        <v>74161.0046</v>
      </c>
      <c r="I8" s="459">
        <v>69772.339040000006</v>
      </c>
      <c r="J8" s="459">
        <v>70493.804514999996</v>
      </c>
      <c r="K8" s="460">
        <v>-15.152926246631315</v>
      </c>
      <c r="L8" s="460">
        <v>-1.1938943710847694</v>
      </c>
      <c r="M8" s="460">
        <v>-0.28519833476914336</v>
      </c>
      <c r="N8" s="460">
        <v>12.002697053654021</v>
      </c>
      <c r="O8" s="460">
        <v>-5.9177536545938274</v>
      </c>
    </row>
    <row r="9" spans="1:15" ht="20.25">
      <c r="A9" s="120"/>
      <c r="B9" s="336" t="s">
        <v>124</v>
      </c>
      <c r="C9" s="22"/>
      <c r="D9" s="461"/>
      <c r="E9" s="461"/>
      <c r="F9" s="461"/>
      <c r="G9" s="461"/>
      <c r="H9" s="461"/>
      <c r="I9" s="369"/>
      <c r="J9" s="369"/>
      <c r="K9" s="43"/>
      <c r="L9" s="43"/>
      <c r="M9" s="43"/>
      <c r="N9" s="43"/>
      <c r="O9" s="43"/>
    </row>
    <row r="10" spans="1:15" ht="23.25" customHeight="1">
      <c r="A10" s="120"/>
      <c r="B10" s="335" t="s">
        <v>127</v>
      </c>
      <c r="C10" s="22"/>
      <c r="D10" s="461">
        <v>78985.413</v>
      </c>
      <c r="E10" s="461">
        <v>66594.085999999996</v>
      </c>
      <c r="F10" s="461">
        <v>66147.471999999994</v>
      </c>
      <c r="G10" s="461">
        <v>66211.698999999993</v>
      </c>
      <c r="H10" s="461">
        <v>74160.859599999996</v>
      </c>
      <c r="I10" s="461">
        <v>69762.217000000004</v>
      </c>
      <c r="J10" s="459">
        <v>70310.291100000002</v>
      </c>
      <c r="K10" s="462">
        <v>-15.688120792632942</v>
      </c>
      <c r="L10" s="462">
        <v>-0.67065114460764796</v>
      </c>
      <c r="M10" s="462">
        <v>9.7096681185337985E-2</v>
      </c>
      <c r="N10" s="462">
        <v>12.00567380093962</v>
      </c>
      <c r="O10" s="462">
        <v>-5.9312184671602601</v>
      </c>
    </row>
    <row r="11" spans="1:15" ht="23.25" customHeight="1">
      <c r="A11" s="120"/>
      <c r="B11" s="337" t="s">
        <v>125</v>
      </c>
      <c r="C11" s="22"/>
      <c r="D11" s="461"/>
      <c r="E11" s="461"/>
      <c r="F11" s="461"/>
      <c r="G11" s="461"/>
      <c r="H11" s="461"/>
      <c r="I11" s="369"/>
      <c r="J11" s="369"/>
      <c r="K11" s="43"/>
      <c r="L11" s="43"/>
      <c r="M11" s="43"/>
      <c r="N11" s="43"/>
      <c r="O11" s="43"/>
    </row>
    <row r="12" spans="1:15" ht="23.25" customHeight="1">
      <c r="A12" s="120"/>
      <c r="B12" s="335" t="s">
        <v>126</v>
      </c>
      <c r="C12" s="22"/>
      <c r="D12" s="461">
        <v>222.18489</v>
      </c>
      <c r="E12" s="461">
        <v>611.24300000000005</v>
      </c>
      <c r="F12" s="461">
        <v>255.49636000000001</v>
      </c>
      <c r="G12" s="461">
        <v>1.8892</v>
      </c>
      <c r="H12" s="461">
        <v>0.14499999999999999</v>
      </c>
      <c r="I12" s="461">
        <v>10.12204</v>
      </c>
      <c r="J12" s="459">
        <v>183.51341500000001</v>
      </c>
      <c r="K12" s="462">
        <v>175.10556635962061</v>
      </c>
      <c r="L12" s="462">
        <v>-58.200525813792559</v>
      </c>
      <c r="M12" s="462">
        <v>-99.26057654989684</v>
      </c>
      <c r="N12" s="462">
        <v>-92.324793563413081</v>
      </c>
      <c r="O12" s="462">
        <v>6880.7172413793114</v>
      </c>
    </row>
    <row r="13" spans="1:15" ht="23.25" customHeight="1">
      <c r="A13" s="120"/>
      <c r="B13" s="337" t="s">
        <v>128</v>
      </c>
      <c r="C13" s="22"/>
      <c r="D13" s="461"/>
      <c r="E13" s="461"/>
      <c r="F13" s="461"/>
      <c r="G13" s="461"/>
      <c r="H13" s="461"/>
      <c r="I13" s="369"/>
      <c r="J13" s="369"/>
      <c r="K13" s="43"/>
      <c r="L13" s="43"/>
      <c r="M13" s="43"/>
      <c r="N13" s="43"/>
      <c r="O13" s="43"/>
    </row>
    <row r="14" spans="1:15" ht="14.25" customHeight="1">
      <c r="A14" s="120"/>
      <c r="B14" s="48"/>
      <c r="C14" s="22"/>
      <c r="D14" s="461"/>
      <c r="E14" s="461"/>
      <c r="F14" s="461"/>
      <c r="G14" s="461"/>
      <c r="H14" s="461"/>
      <c r="I14" s="369"/>
      <c r="J14" s="369"/>
      <c r="K14" s="43"/>
      <c r="L14" s="43"/>
      <c r="M14" s="43"/>
      <c r="N14" s="43"/>
      <c r="O14" s="43"/>
    </row>
    <row r="15" spans="1:15" s="363" customFormat="1" ht="23.25" customHeight="1">
      <c r="A15" s="362"/>
      <c r="B15" s="354" t="s">
        <v>129</v>
      </c>
      <c r="C15" s="355"/>
      <c r="D15" s="459">
        <v>79207.597890000005</v>
      </c>
      <c r="E15" s="459">
        <v>67205.328999999998</v>
      </c>
      <c r="F15" s="459">
        <v>66402.968359999999</v>
      </c>
      <c r="G15" s="459">
        <v>66213.588199999998</v>
      </c>
      <c r="H15" s="459">
        <v>74161.0046</v>
      </c>
      <c r="I15" s="459">
        <v>69772.339039999992</v>
      </c>
      <c r="J15" s="463">
        <v>70493.804514999996</v>
      </c>
      <c r="K15" s="462">
        <v>-15.152926246631315</v>
      </c>
      <c r="L15" s="462">
        <v>-1.1938943710847694</v>
      </c>
      <c r="M15" s="462">
        <v>-0.28519833476914336</v>
      </c>
      <c r="N15" s="462">
        <v>12.002697053654021</v>
      </c>
      <c r="O15" s="462">
        <v>-5.9177536545938487</v>
      </c>
    </row>
    <row r="16" spans="1:15" s="363" customFormat="1" ht="23.25" customHeight="1">
      <c r="A16" s="362"/>
      <c r="B16" s="356" t="s">
        <v>139</v>
      </c>
      <c r="C16" s="355"/>
      <c r="D16" s="461"/>
      <c r="E16" s="461"/>
      <c r="F16" s="461"/>
      <c r="G16" s="461"/>
      <c r="H16" s="461"/>
      <c r="I16" s="368"/>
      <c r="J16" s="368"/>
      <c r="K16" s="366"/>
      <c r="L16" s="366"/>
      <c r="M16" s="366"/>
      <c r="N16" s="366"/>
      <c r="O16" s="366"/>
    </row>
    <row r="17" spans="1:15" s="363" customFormat="1" ht="23.25" customHeight="1">
      <c r="A17" s="362"/>
      <c r="B17" s="357" t="s">
        <v>140</v>
      </c>
      <c r="C17" s="355"/>
      <c r="D17" s="461">
        <v>19778.8812</v>
      </c>
      <c r="E17" s="461">
        <v>16216.343700000001</v>
      </c>
      <c r="F17" s="461">
        <v>15960.21225</v>
      </c>
      <c r="G17" s="461">
        <v>15346.395500000001</v>
      </c>
      <c r="H17" s="461">
        <v>14929.554</v>
      </c>
      <c r="I17" s="368">
        <v>16360.526399999999</v>
      </c>
      <c r="J17" s="459">
        <v>16431.985508333335</v>
      </c>
      <c r="K17" s="462">
        <v>-18.011825158239979</v>
      </c>
      <c r="L17" s="462">
        <v>-1.5794648580370274</v>
      </c>
      <c r="M17" s="462">
        <v>-3.8459184651507328</v>
      </c>
      <c r="N17" s="462">
        <v>-2.7162176290843054</v>
      </c>
      <c r="O17" s="462">
        <v>9.5848301965349982</v>
      </c>
    </row>
    <row r="18" spans="1:15" s="363" customFormat="1" ht="23.25" customHeight="1">
      <c r="A18" s="362"/>
      <c r="B18" s="358" t="s">
        <v>141</v>
      </c>
      <c r="C18" s="355"/>
      <c r="D18" s="461"/>
      <c r="E18" s="461"/>
      <c r="F18" s="461"/>
      <c r="G18" s="461"/>
      <c r="H18" s="461"/>
      <c r="I18" s="368"/>
      <c r="J18" s="368"/>
      <c r="K18" s="366"/>
      <c r="L18" s="366"/>
      <c r="M18" s="366"/>
      <c r="N18" s="366"/>
      <c r="O18" s="366"/>
    </row>
    <row r="19" spans="1:15" s="363" customFormat="1" ht="23.25" customHeight="1">
      <c r="A19" s="362"/>
      <c r="B19" s="357" t="s">
        <v>142</v>
      </c>
      <c r="C19" s="355"/>
      <c r="D19" s="464" t="s">
        <v>91</v>
      </c>
      <c r="E19" s="464" t="s">
        <v>91</v>
      </c>
      <c r="F19" s="464" t="s">
        <v>91</v>
      </c>
      <c r="G19" s="464" t="s">
        <v>91</v>
      </c>
      <c r="H19" s="464" t="s">
        <v>91</v>
      </c>
      <c r="I19" s="464" t="s">
        <v>91</v>
      </c>
      <c r="J19" s="464" t="s">
        <v>91</v>
      </c>
      <c r="K19" s="465" t="s">
        <v>91</v>
      </c>
      <c r="L19" s="465" t="s">
        <v>91</v>
      </c>
      <c r="M19" s="465" t="s">
        <v>91</v>
      </c>
      <c r="N19" s="465" t="s">
        <v>91</v>
      </c>
      <c r="O19" s="465" t="s">
        <v>91</v>
      </c>
    </row>
    <row r="20" spans="1:15" s="363" customFormat="1" ht="23.25" customHeight="1">
      <c r="A20" s="362"/>
      <c r="B20" s="358" t="s">
        <v>143</v>
      </c>
      <c r="C20" s="355"/>
      <c r="D20" s="461"/>
      <c r="E20" s="461"/>
      <c r="F20" s="461"/>
      <c r="G20" s="461"/>
      <c r="H20" s="461"/>
      <c r="I20" s="368"/>
      <c r="J20" s="368"/>
      <c r="K20" s="366"/>
      <c r="L20" s="366"/>
      <c r="M20" s="366"/>
      <c r="N20" s="366"/>
      <c r="O20" s="366"/>
    </row>
    <row r="21" spans="1:15" s="363" customFormat="1" ht="23.25" customHeight="1">
      <c r="A21" s="362"/>
      <c r="B21" s="357" t="s">
        <v>144</v>
      </c>
      <c r="C21" s="355"/>
      <c r="D21" s="464" t="s">
        <v>91</v>
      </c>
      <c r="E21" s="464" t="s">
        <v>91</v>
      </c>
      <c r="F21" s="464" t="s">
        <v>91</v>
      </c>
      <c r="G21" s="464" t="s">
        <v>91</v>
      </c>
      <c r="H21" s="464" t="s">
        <v>91</v>
      </c>
      <c r="I21" s="464" t="s">
        <v>91</v>
      </c>
      <c r="J21" s="464" t="s">
        <v>91</v>
      </c>
      <c r="K21" s="465" t="s">
        <v>91</v>
      </c>
      <c r="L21" s="465" t="s">
        <v>91</v>
      </c>
      <c r="M21" s="465" t="s">
        <v>91</v>
      </c>
      <c r="N21" s="465" t="s">
        <v>91</v>
      </c>
      <c r="O21" s="465" t="s">
        <v>91</v>
      </c>
    </row>
    <row r="22" spans="1:15" s="363" customFormat="1" ht="23.25" customHeight="1">
      <c r="A22" s="362"/>
      <c r="B22" s="358" t="s">
        <v>145</v>
      </c>
      <c r="C22" s="355"/>
      <c r="D22" s="461"/>
      <c r="E22" s="461"/>
      <c r="F22" s="461"/>
      <c r="G22" s="461"/>
      <c r="H22" s="461"/>
      <c r="I22" s="368"/>
      <c r="J22" s="368"/>
      <c r="K22" s="366"/>
      <c r="L22" s="366"/>
      <c r="M22" s="366"/>
      <c r="N22" s="366"/>
      <c r="O22" s="366"/>
    </row>
    <row r="23" spans="1:15" s="363" customFormat="1" ht="23.25" customHeight="1">
      <c r="A23" s="362"/>
      <c r="B23" s="357" t="s">
        <v>146</v>
      </c>
      <c r="C23" s="355"/>
      <c r="D23" s="464">
        <v>4039.5874923900001</v>
      </c>
      <c r="E23" s="464">
        <v>3427.4717789999995</v>
      </c>
      <c r="F23" s="464">
        <v>3386.5513863599999</v>
      </c>
      <c r="G23" s="464">
        <v>3376.8929981999995</v>
      </c>
      <c r="H23" s="464">
        <v>3782.2112345999999</v>
      </c>
      <c r="I23" s="464">
        <v>3558.38929104</v>
      </c>
      <c r="J23" s="464">
        <v>3595.1840302649994</v>
      </c>
      <c r="K23" s="462">
        <v>-15.152926246631326</v>
      </c>
      <c r="L23" s="462">
        <v>-1.1938943710847583</v>
      </c>
      <c r="M23" s="462">
        <v>-0.28519833476915446</v>
      </c>
      <c r="N23" s="462">
        <v>12.002697053654021</v>
      </c>
      <c r="O23" s="462">
        <v>-5.9177536545938274</v>
      </c>
    </row>
    <row r="24" spans="1:15" s="363" customFormat="1" ht="23.25" customHeight="1">
      <c r="A24" s="362"/>
      <c r="B24" s="358" t="s">
        <v>147</v>
      </c>
      <c r="C24" s="355"/>
      <c r="D24" s="461"/>
      <c r="E24" s="461"/>
      <c r="F24" s="461"/>
      <c r="G24" s="461"/>
      <c r="H24" s="461"/>
      <c r="I24" s="368"/>
      <c r="J24" s="368"/>
      <c r="K24" s="366"/>
      <c r="L24" s="366"/>
      <c r="M24" s="366"/>
      <c r="N24" s="366"/>
      <c r="O24" s="366"/>
    </row>
    <row r="25" spans="1:15" s="363" customFormat="1" ht="23.25" customHeight="1">
      <c r="A25" s="362"/>
      <c r="B25" s="357" t="s">
        <v>148</v>
      </c>
      <c r="C25" s="355"/>
      <c r="D25" s="461">
        <v>55389.129197610004</v>
      </c>
      <c r="E25" s="461">
        <v>47561.513521000001</v>
      </c>
      <c r="F25" s="461">
        <v>47056.204723640003</v>
      </c>
      <c r="G25" s="461">
        <v>47490.299701800002</v>
      </c>
      <c r="H25" s="461">
        <v>55449.239365399997</v>
      </c>
      <c r="I25" s="461">
        <v>49853.423348960001</v>
      </c>
      <c r="J25" s="459">
        <v>50466.634976401663</v>
      </c>
      <c r="K25" s="462">
        <v>-14.132043218595602</v>
      </c>
      <c r="L25" s="462">
        <v>-1.0624321220074062</v>
      </c>
      <c r="M25" s="462">
        <v>0.92250316554305378</v>
      </c>
      <c r="N25" s="462">
        <v>16.759084936451419</v>
      </c>
      <c r="O25" s="462">
        <v>-10.091781385069376</v>
      </c>
    </row>
    <row r="26" spans="1:15" s="363" customFormat="1" ht="23.25" customHeight="1" thickBot="1">
      <c r="A26" s="362"/>
      <c r="B26" s="359" t="s">
        <v>149</v>
      </c>
      <c r="C26" s="360"/>
      <c r="D26" s="466"/>
      <c r="E26" s="466"/>
      <c r="F26" s="466"/>
      <c r="G26" s="466"/>
      <c r="H26" s="466"/>
      <c r="I26" s="370"/>
      <c r="J26" s="370"/>
      <c r="K26" s="367"/>
      <c r="L26" s="367"/>
      <c r="M26" s="367"/>
      <c r="N26" s="367"/>
      <c r="O26" s="367"/>
    </row>
    <row r="27" spans="1:15" s="363" customFormat="1" ht="23.25" customHeight="1">
      <c r="A27" s="362"/>
      <c r="B27" s="354" t="s">
        <v>150</v>
      </c>
      <c r="C27" s="355"/>
      <c r="D27" s="459">
        <v>31633.5</v>
      </c>
      <c r="E27" s="459">
        <v>32022.6</v>
      </c>
      <c r="F27" s="459">
        <v>32382.3</v>
      </c>
      <c r="G27" s="459">
        <v>32523</v>
      </c>
      <c r="H27" s="459">
        <v>32584</v>
      </c>
      <c r="I27" s="463">
        <v>32655.4</v>
      </c>
      <c r="J27" s="368"/>
      <c r="K27" s="366"/>
      <c r="L27" s="366"/>
      <c r="M27" s="366"/>
      <c r="N27" s="366"/>
      <c r="O27" s="366"/>
    </row>
    <row r="28" spans="1:15" s="363" customFormat="1" ht="23.25" customHeight="1">
      <c r="A28" s="362"/>
      <c r="B28" s="356" t="s">
        <v>151</v>
      </c>
      <c r="C28" s="355"/>
      <c r="D28" s="467"/>
      <c r="E28" s="467"/>
      <c r="F28" s="467"/>
      <c r="G28" s="467"/>
      <c r="H28" s="467"/>
      <c r="I28" s="365"/>
      <c r="J28" s="365"/>
      <c r="K28" s="366"/>
      <c r="L28" s="366"/>
      <c r="M28" s="366"/>
      <c r="N28" s="366"/>
      <c r="O28" s="366"/>
    </row>
    <row r="29" spans="1:15" s="363" customFormat="1" ht="23.25" customHeight="1">
      <c r="A29" s="362"/>
      <c r="B29" s="354" t="s">
        <v>152</v>
      </c>
      <c r="C29" s="355"/>
      <c r="D29" s="461">
        <v>1.7509643004286597</v>
      </c>
      <c r="E29" s="461">
        <v>1.4852483408904962</v>
      </c>
      <c r="F29" s="461">
        <v>1.453145845836769</v>
      </c>
      <c r="G29" s="461">
        <v>1.4602066138363621</v>
      </c>
      <c r="H29" s="461">
        <v>1.7017321189970538</v>
      </c>
      <c r="I29" s="461">
        <v>1.5266517436307625</v>
      </c>
      <c r="J29" s="459">
        <v>1.5629914939366838</v>
      </c>
      <c r="K29" s="462">
        <v>-15.175407029892762</v>
      </c>
      <c r="L29" s="462">
        <v>-2.1614227176634859</v>
      </c>
      <c r="M29" s="462">
        <v>0.48589534352811992</v>
      </c>
      <c r="N29" s="462">
        <v>16.540502068138018</v>
      </c>
      <c r="O29" s="462">
        <v>-10.288362863449862</v>
      </c>
    </row>
    <row r="30" spans="1:15" s="363" customFormat="1" ht="23.25" customHeight="1">
      <c r="A30" s="362"/>
      <c r="B30" s="356" t="s">
        <v>153</v>
      </c>
      <c r="C30" s="355"/>
      <c r="D30" s="467"/>
      <c r="E30" s="467"/>
      <c r="F30" s="467"/>
      <c r="G30" s="467"/>
      <c r="H30" s="467"/>
      <c r="I30" s="365"/>
      <c r="J30" s="368"/>
      <c r="K30" s="364"/>
      <c r="L30" s="364"/>
      <c r="M30" s="364"/>
      <c r="N30" s="364"/>
      <c r="O30" s="364"/>
    </row>
    <row r="31" spans="1:15" s="363" customFormat="1" ht="23.25" customHeight="1">
      <c r="A31" s="362"/>
      <c r="B31" s="361" t="s">
        <v>154</v>
      </c>
      <c r="C31" s="355"/>
      <c r="D31" s="461">
        <v>4.7971624669278352</v>
      </c>
      <c r="E31" s="461">
        <v>4.0691735366862911</v>
      </c>
      <c r="F31" s="461">
        <v>3.9812214954432026</v>
      </c>
      <c r="G31" s="461">
        <v>4.0005660653051018</v>
      </c>
      <c r="H31" s="461">
        <v>4.6622797780741196</v>
      </c>
      <c r="I31" s="461">
        <v>4.182607516796609</v>
      </c>
      <c r="J31" s="459">
        <v>4.2821684765388595</v>
      </c>
      <c r="K31" s="364"/>
      <c r="L31" s="364"/>
      <c r="M31" s="364"/>
      <c r="N31" s="364"/>
      <c r="O31" s="364"/>
    </row>
    <row r="32" spans="1:15" s="363" customFormat="1" ht="23.25" customHeight="1">
      <c r="A32" s="362"/>
      <c r="B32" s="358" t="s">
        <v>155</v>
      </c>
      <c r="C32" s="355"/>
      <c r="D32" s="467"/>
      <c r="E32" s="467"/>
      <c r="F32" s="467"/>
      <c r="G32" s="467"/>
      <c r="H32" s="467"/>
      <c r="I32" s="365"/>
      <c r="J32" s="368"/>
      <c r="K32" s="364"/>
      <c r="L32" s="364"/>
      <c r="M32" s="364"/>
      <c r="N32" s="364"/>
      <c r="O32" s="364"/>
    </row>
    <row r="33" spans="1:15" s="363" customFormat="1" ht="23.25" customHeight="1">
      <c r="A33" s="362"/>
      <c r="B33" s="354" t="s">
        <v>156</v>
      </c>
      <c r="C33" s="355"/>
      <c r="D33" s="461">
        <v>132.90782200802727</v>
      </c>
      <c r="E33" s="461">
        <v>130.60484653339432</v>
      </c>
      <c r="F33" s="461">
        <v>131.13373871909948</v>
      </c>
      <c r="G33" s="461">
        <v>130.16582100470427</v>
      </c>
      <c r="H33" s="461">
        <v>125.20520576276415</v>
      </c>
      <c r="I33" s="461">
        <v>130.61196306929907</v>
      </c>
      <c r="J33" s="459">
        <v>130.10489951621477</v>
      </c>
      <c r="K33" s="364"/>
      <c r="L33" s="364"/>
      <c r="M33" s="364"/>
      <c r="N33" s="364"/>
      <c r="O33" s="364"/>
    </row>
    <row r="34" spans="1:15" s="363" customFormat="1" ht="23.25" customHeight="1">
      <c r="A34" s="362"/>
      <c r="B34" s="356" t="s">
        <v>157</v>
      </c>
      <c r="C34" s="355"/>
      <c r="D34" s="467"/>
      <c r="E34" s="467"/>
      <c r="F34" s="467"/>
      <c r="G34" s="467"/>
      <c r="H34" s="467"/>
      <c r="I34" s="365"/>
      <c r="J34" s="365"/>
      <c r="K34" s="364"/>
      <c r="L34" s="364"/>
      <c r="M34" s="364"/>
      <c r="N34" s="364"/>
      <c r="O34" s="364"/>
    </row>
    <row r="35" spans="1:15" ht="19.899999999999999" customHeight="1">
      <c r="B35" s="54"/>
      <c r="C35" s="26"/>
      <c r="D35" s="26"/>
      <c r="E35" s="26"/>
    </row>
    <row r="40" spans="1:15" ht="18">
      <c r="E40" s="6"/>
    </row>
  </sheetData>
  <sheetProtection password="C7FD" sheet="1"/>
  <mergeCells count="4">
    <mergeCell ref="B2:O2"/>
    <mergeCell ref="B3:O3"/>
    <mergeCell ref="K5:O5"/>
    <mergeCell ref="K6:O6"/>
  </mergeCells>
  <printOptions horizontalCentered="1"/>
  <pageMargins left="0.51181102362204722" right="0.51181102362204722" top="0.70866141732283472" bottom="0.31496062992125984" header="0.51181102362204722" footer="0.51181102362204722"/>
  <pageSetup paperSize="9" scale="54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/>
    <pageSetUpPr fitToPage="1"/>
  </sheetPr>
  <dimension ref="A1:O44"/>
  <sheetViews>
    <sheetView showGridLines="0" defaultGridColor="0" view="pageBreakPreview" topLeftCell="A13" colorId="8" zoomScale="70" zoomScaleNormal="70" zoomScaleSheetLayoutView="70" workbookViewId="0">
      <selection activeCell="F44" sqref="F44"/>
    </sheetView>
  </sheetViews>
  <sheetFormatPr defaultColWidth="9.77734375" defaultRowHeight="15.75"/>
  <cols>
    <col min="1" max="1" width="9.77734375" style="27"/>
    <col min="2" max="2" width="12" style="3" customWidth="1"/>
    <col min="3" max="3" width="25.6640625" style="3" customWidth="1"/>
    <col min="4" max="8" width="16.6640625" style="3" bestFit="1" customWidth="1"/>
    <col min="9" max="10" width="16.6640625" style="27" bestFit="1" customWidth="1"/>
    <col min="11" max="15" width="12.33203125" style="27" customWidth="1"/>
    <col min="16" max="16384" width="9.77734375" style="27"/>
  </cols>
  <sheetData>
    <row r="1" spans="1:15" ht="27" customHeight="1"/>
    <row r="2" spans="1:15" ht="24" customHeight="1">
      <c r="A2" s="120"/>
      <c r="B2" s="571" t="s">
        <v>228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</row>
    <row r="3" spans="1:15" ht="28.5" customHeight="1">
      <c r="A3" s="120"/>
      <c r="B3" s="575" t="s">
        <v>229</v>
      </c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</row>
    <row r="4" spans="1:15" ht="10.5" customHeight="1">
      <c r="A4" s="120"/>
      <c r="B4" s="177"/>
      <c r="C4" s="178"/>
      <c r="D4" s="179"/>
      <c r="E4" s="180"/>
      <c r="F4" s="181"/>
      <c r="G4" s="181"/>
      <c r="H4" s="178"/>
      <c r="I4" s="334"/>
      <c r="J4" s="334"/>
      <c r="K4" s="334"/>
      <c r="L4" s="334"/>
      <c r="M4" s="334"/>
      <c r="N4" s="334"/>
      <c r="O4" s="334"/>
    </row>
    <row r="5" spans="1:15" s="5" customFormat="1" ht="20.25">
      <c r="A5" s="10"/>
      <c r="B5" s="339"/>
      <c r="C5" s="340"/>
      <c r="D5" s="341"/>
      <c r="E5" s="342"/>
      <c r="F5" s="343"/>
      <c r="G5" s="343"/>
      <c r="H5" s="340"/>
      <c r="I5" s="344"/>
      <c r="J5" s="344"/>
      <c r="K5" s="574" t="s">
        <v>138</v>
      </c>
      <c r="L5" s="574"/>
      <c r="M5" s="574"/>
      <c r="N5" s="574"/>
      <c r="O5" s="574"/>
    </row>
    <row r="6" spans="1:15" s="5" customFormat="1" ht="20.25">
      <c r="A6" s="10"/>
      <c r="B6" s="345" t="s">
        <v>20</v>
      </c>
      <c r="C6" s="346"/>
      <c r="D6" s="347">
        <v>2016</v>
      </c>
      <c r="E6" s="348">
        <v>2017</v>
      </c>
      <c r="F6" s="348">
        <v>2018</v>
      </c>
      <c r="G6" s="348">
        <v>2019</v>
      </c>
      <c r="H6" s="348">
        <v>2020</v>
      </c>
      <c r="I6" s="348">
        <v>2021</v>
      </c>
      <c r="J6" s="348" t="s">
        <v>130</v>
      </c>
      <c r="K6" s="573" t="s">
        <v>137</v>
      </c>
      <c r="L6" s="573"/>
      <c r="M6" s="573"/>
      <c r="N6" s="573"/>
      <c r="O6" s="573"/>
    </row>
    <row r="7" spans="1:15" s="3" customFormat="1" ht="30.75" customHeight="1">
      <c r="A7" s="118"/>
      <c r="B7" s="349" t="s">
        <v>21</v>
      </c>
      <c r="C7" s="350"/>
      <c r="D7" s="351"/>
      <c r="E7" s="352"/>
      <c r="F7" s="352"/>
      <c r="G7" s="352"/>
      <c r="H7" s="352"/>
      <c r="I7" s="352"/>
      <c r="J7" s="352" t="s">
        <v>131</v>
      </c>
      <c r="K7" s="353" t="s">
        <v>132</v>
      </c>
      <c r="L7" s="353" t="s">
        <v>133</v>
      </c>
      <c r="M7" s="353" t="s">
        <v>134</v>
      </c>
      <c r="N7" s="353" t="s">
        <v>135</v>
      </c>
      <c r="O7" s="353" t="s">
        <v>136</v>
      </c>
    </row>
    <row r="8" spans="1:15" ht="36" customHeight="1">
      <c r="A8" s="120"/>
      <c r="B8" s="338" t="s">
        <v>158</v>
      </c>
      <c r="C8" s="22"/>
      <c r="D8" s="468">
        <v>14041118771.5644</v>
      </c>
      <c r="E8" s="468">
        <v>14416357400.000002</v>
      </c>
      <c r="F8" s="468">
        <v>13758930900</v>
      </c>
      <c r="G8" s="468">
        <v>11303285823.200003</v>
      </c>
      <c r="H8" s="468">
        <v>13258121200.000002</v>
      </c>
      <c r="I8" s="468">
        <v>13995240659.999998</v>
      </c>
      <c r="J8" s="468">
        <v>13462175792.460733</v>
      </c>
      <c r="K8" s="460">
        <v>2.6724268524494166</v>
      </c>
      <c r="L8" s="460">
        <v>-4.5602816422961485</v>
      </c>
      <c r="M8" s="460">
        <v>-17.847644520113093</v>
      </c>
      <c r="N8" s="460">
        <v>17.294399233784731</v>
      </c>
      <c r="O8" s="460">
        <v>5.5597580447521944</v>
      </c>
    </row>
    <row r="9" spans="1:15" ht="20.25">
      <c r="A9" s="120"/>
      <c r="B9" s="336" t="s">
        <v>159</v>
      </c>
      <c r="C9" s="22"/>
      <c r="D9" s="469"/>
      <c r="E9" s="469"/>
      <c r="F9" s="469"/>
      <c r="G9" s="469"/>
      <c r="H9" s="469"/>
      <c r="I9" s="371"/>
      <c r="J9" s="371"/>
      <c r="K9" s="43"/>
      <c r="L9" s="43"/>
      <c r="M9" s="43"/>
      <c r="N9" s="43"/>
      <c r="O9" s="43"/>
    </row>
    <row r="10" spans="1:15" ht="23.25" customHeight="1">
      <c r="A10" s="120"/>
      <c r="B10" s="335" t="s">
        <v>160</v>
      </c>
      <c r="C10" s="22"/>
      <c r="D10" s="469">
        <v>14040793771.5644</v>
      </c>
      <c r="E10" s="469">
        <v>14416127400.000002</v>
      </c>
      <c r="F10" s="469">
        <v>13736215000</v>
      </c>
      <c r="G10" s="469">
        <v>11282642567.200003</v>
      </c>
      <c r="H10" s="469">
        <v>13257689800.000002</v>
      </c>
      <c r="I10" s="469">
        <v>13994995959.999998</v>
      </c>
      <c r="J10" s="468">
        <v>13454744083.127401</v>
      </c>
      <c r="K10" s="462">
        <v>2.6731653106089492</v>
      </c>
      <c r="L10" s="462">
        <v>-4.7163317937936817</v>
      </c>
      <c r="M10" s="462">
        <v>-17.862070685410771</v>
      </c>
      <c r="N10" s="462">
        <v>17.505183037010319</v>
      </c>
      <c r="O10" s="462">
        <v>5.5613471964021777</v>
      </c>
    </row>
    <row r="11" spans="1:15" ht="23.25" customHeight="1">
      <c r="A11" s="120"/>
      <c r="B11" s="337" t="s">
        <v>161</v>
      </c>
      <c r="C11" s="22"/>
      <c r="D11" s="469"/>
      <c r="E11" s="469"/>
      <c r="F11" s="469"/>
      <c r="G11" s="469"/>
      <c r="H11" s="469"/>
      <c r="I11" s="371"/>
      <c r="J11" s="371"/>
      <c r="K11" s="43"/>
      <c r="L11" s="43"/>
      <c r="M11" s="43"/>
      <c r="N11" s="43"/>
      <c r="O11" s="43"/>
    </row>
    <row r="12" spans="1:15" ht="23.25" customHeight="1">
      <c r="A12" s="120"/>
      <c r="B12" s="335" t="s">
        <v>162</v>
      </c>
      <c r="C12" s="22"/>
      <c r="D12" s="469">
        <v>325000</v>
      </c>
      <c r="E12" s="469">
        <v>230000</v>
      </c>
      <c r="F12" s="469">
        <v>22715900</v>
      </c>
      <c r="G12" s="469">
        <v>20643256</v>
      </c>
      <c r="H12" s="469">
        <v>431400</v>
      </c>
      <c r="I12" s="469">
        <v>244700</v>
      </c>
      <c r="J12" s="468">
        <v>7431709.333333333</v>
      </c>
      <c r="K12" s="462">
        <v>-29.230769230769226</v>
      </c>
      <c r="L12" s="462">
        <v>9776.4782608695659</v>
      </c>
      <c r="M12" s="462">
        <v>-9.1241993493544111</v>
      </c>
      <c r="N12" s="462">
        <v>-97.910213388818121</v>
      </c>
      <c r="O12" s="462">
        <v>-43.277700509967545</v>
      </c>
    </row>
    <row r="13" spans="1:15" ht="23.25" customHeight="1">
      <c r="A13" s="120"/>
      <c r="B13" s="337" t="s">
        <v>163</v>
      </c>
      <c r="C13" s="22"/>
      <c r="D13" s="461"/>
      <c r="E13" s="461"/>
      <c r="F13" s="461"/>
      <c r="G13" s="461"/>
      <c r="H13" s="461"/>
      <c r="I13" s="369"/>
      <c r="J13" s="369"/>
      <c r="K13" s="43"/>
      <c r="L13" s="43"/>
      <c r="M13" s="43"/>
      <c r="N13" s="43"/>
      <c r="O13" s="43"/>
    </row>
    <row r="14" spans="1:15" ht="14.25" customHeight="1">
      <c r="A14" s="120"/>
      <c r="B14" s="48"/>
      <c r="C14" s="22"/>
      <c r="D14" s="461"/>
      <c r="E14" s="461"/>
      <c r="F14" s="461"/>
      <c r="G14" s="461"/>
      <c r="H14" s="461"/>
      <c r="I14" s="369"/>
      <c r="J14" s="369"/>
      <c r="K14" s="43"/>
      <c r="L14" s="43"/>
      <c r="M14" s="43"/>
      <c r="N14" s="43"/>
      <c r="O14" s="43"/>
    </row>
    <row r="15" spans="1:15" s="363" customFormat="1" ht="23.25" customHeight="1">
      <c r="A15" s="362"/>
      <c r="B15" s="354" t="s">
        <v>164</v>
      </c>
      <c r="C15" s="355"/>
      <c r="D15" s="468">
        <v>14041118771.5644</v>
      </c>
      <c r="E15" s="468">
        <v>14416357400.000002</v>
      </c>
      <c r="F15" s="468">
        <v>13758930900</v>
      </c>
      <c r="G15" s="468">
        <v>11303285823.200003</v>
      </c>
      <c r="H15" s="468">
        <v>13258121200.000002</v>
      </c>
      <c r="I15" s="468">
        <v>13995240659.999998</v>
      </c>
      <c r="J15" s="470">
        <v>13462175792.460733</v>
      </c>
      <c r="K15" s="462">
        <v>2.6724268524494166</v>
      </c>
      <c r="L15" s="462">
        <v>-4.5602816422961485</v>
      </c>
      <c r="M15" s="462">
        <v>-17.847644520113093</v>
      </c>
      <c r="N15" s="462">
        <v>17.294399233784731</v>
      </c>
      <c r="O15" s="462">
        <v>5.5597580447521944</v>
      </c>
    </row>
    <row r="16" spans="1:15" s="363" customFormat="1" ht="23.25" customHeight="1">
      <c r="A16" s="362"/>
      <c r="B16" s="356" t="s">
        <v>165</v>
      </c>
      <c r="C16" s="355"/>
      <c r="D16" s="469"/>
      <c r="E16" s="469"/>
      <c r="F16" s="469"/>
      <c r="G16" s="469"/>
      <c r="H16" s="469"/>
      <c r="I16" s="372"/>
      <c r="J16" s="372"/>
      <c r="K16" s="366"/>
      <c r="L16" s="366"/>
      <c r="M16" s="366"/>
      <c r="N16" s="366"/>
      <c r="O16" s="366"/>
    </row>
    <row r="17" spans="1:15" s="363" customFormat="1" ht="23.25" customHeight="1">
      <c r="A17" s="362"/>
      <c r="B17" s="357" t="s">
        <v>166</v>
      </c>
      <c r="C17" s="355"/>
      <c r="D17" s="469">
        <v>1723895202</v>
      </c>
      <c r="E17" s="469">
        <v>1760231426.0000002</v>
      </c>
      <c r="F17" s="469">
        <v>1936833231.0000002</v>
      </c>
      <c r="G17" s="469">
        <v>1706814555</v>
      </c>
      <c r="H17" s="469">
        <v>1633671427.9999998</v>
      </c>
      <c r="I17" s="372">
        <v>1756616670</v>
      </c>
      <c r="J17" s="468">
        <v>1753010418.6666667</v>
      </c>
      <c r="K17" s="462">
        <v>2.1077977337511156</v>
      </c>
      <c r="L17" s="462">
        <v>10.032874222755762</v>
      </c>
      <c r="M17" s="462">
        <v>-11.87601866378759</v>
      </c>
      <c r="N17" s="462">
        <v>-4.2853587570912293</v>
      </c>
      <c r="O17" s="462">
        <v>7.5257019185622998</v>
      </c>
    </row>
    <row r="18" spans="1:15" s="363" customFormat="1" ht="23.25" customHeight="1">
      <c r="A18" s="362"/>
      <c r="B18" s="358" t="s">
        <v>171</v>
      </c>
      <c r="C18" s="355"/>
      <c r="D18" s="469"/>
      <c r="E18" s="469"/>
      <c r="F18" s="469"/>
      <c r="G18" s="469"/>
      <c r="H18" s="469"/>
      <c r="I18" s="372"/>
      <c r="J18" s="372"/>
      <c r="K18" s="366"/>
      <c r="L18" s="366"/>
      <c r="M18" s="366"/>
      <c r="N18" s="366"/>
      <c r="O18" s="366"/>
    </row>
    <row r="19" spans="1:15" s="363" customFormat="1" ht="23.25" customHeight="1">
      <c r="A19" s="362"/>
      <c r="B19" s="357" t="s">
        <v>178</v>
      </c>
      <c r="C19" s="355"/>
      <c r="D19" s="471" t="s">
        <v>91</v>
      </c>
      <c r="E19" s="471" t="s">
        <v>91</v>
      </c>
      <c r="F19" s="471" t="s">
        <v>91</v>
      </c>
      <c r="G19" s="471" t="s">
        <v>91</v>
      </c>
      <c r="H19" s="471" t="s">
        <v>91</v>
      </c>
      <c r="I19" s="471" t="s">
        <v>91</v>
      </c>
      <c r="J19" s="471" t="s">
        <v>91</v>
      </c>
      <c r="K19" s="465" t="s">
        <v>91</v>
      </c>
      <c r="L19" s="465" t="s">
        <v>91</v>
      </c>
      <c r="M19" s="465" t="s">
        <v>91</v>
      </c>
      <c r="N19" s="465" t="s">
        <v>91</v>
      </c>
      <c r="O19" s="465" t="s">
        <v>91</v>
      </c>
    </row>
    <row r="20" spans="1:15" s="363" customFormat="1" ht="23.25" customHeight="1">
      <c r="A20" s="362"/>
      <c r="B20" s="358" t="s">
        <v>179</v>
      </c>
      <c r="C20" s="355"/>
      <c r="D20" s="469"/>
      <c r="E20" s="469"/>
      <c r="F20" s="469"/>
      <c r="G20" s="469"/>
      <c r="H20" s="469"/>
      <c r="I20" s="372"/>
      <c r="J20" s="372"/>
      <c r="K20" s="366"/>
      <c r="L20" s="366"/>
      <c r="M20" s="366"/>
      <c r="N20" s="366"/>
      <c r="O20" s="366"/>
    </row>
    <row r="21" spans="1:15" s="363" customFormat="1" ht="23.25" customHeight="1">
      <c r="A21" s="362"/>
      <c r="B21" s="357" t="s">
        <v>167</v>
      </c>
      <c r="C21" s="355"/>
      <c r="D21" s="471" t="s">
        <v>91</v>
      </c>
      <c r="E21" s="471" t="s">
        <v>91</v>
      </c>
      <c r="F21" s="471" t="s">
        <v>91</v>
      </c>
      <c r="G21" s="471" t="s">
        <v>91</v>
      </c>
      <c r="H21" s="471" t="s">
        <v>91</v>
      </c>
      <c r="I21" s="471" t="s">
        <v>91</v>
      </c>
      <c r="J21" s="471" t="s">
        <v>91</v>
      </c>
      <c r="K21" s="465" t="s">
        <v>91</v>
      </c>
      <c r="L21" s="465" t="s">
        <v>91</v>
      </c>
      <c r="M21" s="465" t="s">
        <v>91</v>
      </c>
      <c r="N21" s="465" t="s">
        <v>91</v>
      </c>
      <c r="O21" s="465" t="s">
        <v>91</v>
      </c>
    </row>
    <row r="22" spans="1:15" s="363" customFormat="1" ht="23.25" customHeight="1">
      <c r="A22" s="362"/>
      <c r="B22" s="358" t="s">
        <v>172</v>
      </c>
      <c r="C22" s="355"/>
      <c r="D22" s="469"/>
      <c r="E22" s="469"/>
      <c r="F22" s="469"/>
      <c r="G22" s="469"/>
      <c r="H22" s="469"/>
      <c r="I22" s="372"/>
      <c r="J22" s="372"/>
      <c r="K22" s="366"/>
      <c r="L22" s="366"/>
      <c r="M22" s="366"/>
      <c r="N22" s="366"/>
      <c r="O22" s="366"/>
    </row>
    <row r="23" spans="1:15" s="363" customFormat="1" ht="23.25" customHeight="1">
      <c r="A23" s="362"/>
      <c r="B23" s="357" t="s">
        <v>168</v>
      </c>
      <c r="C23" s="355"/>
      <c r="D23" s="471" t="s">
        <v>91</v>
      </c>
      <c r="E23" s="471" t="s">
        <v>91</v>
      </c>
      <c r="F23" s="471" t="s">
        <v>91</v>
      </c>
      <c r="G23" s="471" t="s">
        <v>91</v>
      </c>
      <c r="H23" s="471" t="s">
        <v>91</v>
      </c>
      <c r="I23" s="471" t="s">
        <v>91</v>
      </c>
      <c r="J23" s="471" t="s">
        <v>91</v>
      </c>
      <c r="K23" s="465" t="s">
        <v>91</v>
      </c>
      <c r="L23" s="465" t="s">
        <v>91</v>
      </c>
      <c r="M23" s="465" t="s">
        <v>91</v>
      </c>
      <c r="N23" s="465" t="s">
        <v>91</v>
      </c>
      <c r="O23" s="465" t="s">
        <v>91</v>
      </c>
    </row>
    <row r="24" spans="1:15" s="363" customFormat="1" ht="23.25" customHeight="1">
      <c r="A24" s="362"/>
      <c r="B24" s="358" t="s">
        <v>173</v>
      </c>
      <c r="C24" s="355"/>
      <c r="D24" s="469"/>
      <c r="E24" s="469"/>
      <c r="F24" s="469"/>
      <c r="G24" s="469"/>
      <c r="H24" s="469"/>
      <c r="I24" s="372"/>
      <c r="J24" s="372"/>
      <c r="K24" s="366"/>
      <c r="L24" s="366"/>
      <c r="M24" s="366"/>
      <c r="N24" s="366"/>
      <c r="O24" s="366"/>
    </row>
    <row r="25" spans="1:15" s="363" customFormat="1" ht="23.25" customHeight="1">
      <c r="A25" s="362"/>
      <c r="B25" s="357" t="s">
        <v>169</v>
      </c>
      <c r="C25" s="355"/>
      <c r="D25" s="471">
        <v>1053083907.86733</v>
      </c>
      <c r="E25" s="471">
        <v>1081226805</v>
      </c>
      <c r="F25" s="471">
        <v>1031919817.5</v>
      </c>
      <c r="G25" s="471">
        <v>847746436.74000013</v>
      </c>
      <c r="H25" s="471">
        <v>994359090.00000012</v>
      </c>
      <c r="I25" s="471">
        <v>1049643049.4999998</v>
      </c>
      <c r="J25" s="471">
        <v>686570965.4154973</v>
      </c>
      <c r="K25" s="462">
        <v>2.6724268524493944</v>
      </c>
      <c r="L25" s="462">
        <v>-4.5602816422961379</v>
      </c>
      <c r="M25" s="462">
        <v>-17.847644520113104</v>
      </c>
      <c r="N25" s="462">
        <v>17.294399233784731</v>
      </c>
      <c r="O25" s="462">
        <v>5.5597580447521944</v>
      </c>
    </row>
    <row r="26" spans="1:15" s="363" customFormat="1" ht="23.25" customHeight="1">
      <c r="A26" s="362"/>
      <c r="B26" s="358" t="s">
        <v>174</v>
      </c>
      <c r="C26" s="355"/>
      <c r="D26" s="469"/>
      <c r="E26" s="469"/>
      <c r="F26" s="469"/>
      <c r="G26" s="469"/>
      <c r="H26" s="469"/>
      <c r="I26" s="372"/>
      <c r="J26" s="372"/>
      <c r="K26" s="366"/>
      <c r="L26" s="366"/>
      <c r="M26" s="366"/>
      <c r="N26" s="366"/>
      <c r="O26" s="366"/>
    </row>
    <row r="27" spans="1:15" s="363" customFormat="1" ht="23.25" customHeight="1">
      <c r="A27" s="362"/>
      <c r="B27" s="357" t="s">
        <v>170</v>
      </c>
      <c r="C27" s="355"/>
      <c r="D27" s="469">
        <v>11264139661.697069</v>
      </c>
      <c r="E27" s="469">
        <v>11574899169.000002</v>
      </c>
      <c r="F27" s="469">
        <v>10790177851.5</v>
      </c>
      <c r="G27" s="469">
        <v>8748724831.4600029</v>
      </c>
      <c r="H27" s="469">
        <v>10630090682.000002</v>
      </c>
      <c r="I27" s="469">
        <v>11188980940.499998</v>
      </c>
      <c r="J27" s="468">
        <v>10699502189.359512</v>
      </c>
      <c r="K27" s="462">
        <v>2.7588392601314071</v>
      </c>
      <c r="L27" s="462">
        <v>-6.7795088842039331</v>
      </c>
      <c r="M27" s="462">
        <v>-18.919549317309947</v>
      </c>
      <c r="N27" s="462">
        <v>21.504457927110664</v>
      </c>
      <c r="O27" s="462">
        <v>5.2576245604975647</v>
      </c>
    </row>
    <row r="28" spans="1:15" s="363" customFormat="1" ht="23.25" customHeight="1" thickBot="1">
      <c r="A28" s="362"/>
      <c r="B28" s="359" t="s">
        <v>175</v>
      </c>
      <c r="C28" s="360"/>
      <c r="D28" s="472"/>
      <c r="E28" s="472"/>
      <c r="F28" s="472"/>
      <c r="G28" s="472"/>
      <c r="H28" s="472"/>
      <c r="I28" s="373"/>
      <c r="J28" s="373"/>
      <c r="K28" s="367"/>
      <c r="L28" s="367"/>
      <c r="M28" s="367"/>
      <c r="N28" s="367"/>
      <c r="O28" s="367"/>
    </row>
    <row r="29" spans="1:15" s="363" customFormat="1" ht="23.25" customHeight="1">
      <c r="A29" s="362"/>
      <c r="B29" s="354" t="s">
        <v>150</v>
      </c>
      <c r="C29" s="355"/>
      <c r="D29" s="459">
        <v>31633.5</v>
      </c>
      <c r="E29" s="459">
        <v>32022.6</v>
      </c>
      <c r="F29" s="459">
        <v>32382.3</v>
      </c>
      <c r="G29" s="459">
        <v>32523</v>
      </c>
      <c r="H29" s="459">
        <v>32584</v>
      </c>
      <c r="I29" s="463">
        <v>32655.4</v>
      </c>
      <c r="J29" s="368"/>
      <c r="K29" s="366"/>
      <c r="L29" s="366"/>
      <c r="M29" s="366"/>
      <c r="N29" s="366"/>
      <c r="O29" s="366"/>
    </row>
    <row r="30" spans="1:15" s="363" customFormat="1" ht="23.25" customHeight="1">
      <c r="A30" s="362"/>
      <c r="B30" s="356" t="s">
        <v>151</v>
      </c>
      <c r="C30" s="355"/>
      <c r="D30" s="467"/>
      <c r="E30" s="467"/>
      <c r="F30" s="467"/>
      <c r="G30" s="467"/>
      <c r="H30" s="467"/>
      <c r="I30" s="365"/>
      <c r="J30" s="365"/>
      <c r="K30" s="366"/>
      <c r="L30" s="366"/>
      <c r="M30" s="366"/>
      <c r="N30" s="366"/>
      <c r="O30" s="366"/>
    </row>
    <row r="31" spans="1:15" s="363" customFormat="1" ht="23.25" customHeight="1">
      <c r="A31" s="362"/>
      <c r="B31" s="354" t="s">
        <v>176</v>
      </c>
      <c r="C31" s="355"/>
      <c r="D31" s="469">
        <v>356.08262322212431</v>
      </c>
      <c r="E31" s="469">
        <v>361.46031768188726</v>
      </c>
      <c r="F31" s="469">
        <v>333.21221319980361</v>
      </c>
      <c r="G31" s="469">
        <v>269.00116322172011</v>
      </c>
      <c r="H31" s="469">
        <v>326.23651737048863</v>
      </c>
      <c r="I31" s="469">
        <v>342.63799985607272</v>
      </c>
      <c r="J31" s="459">
        <v>331.4384724253494</v>
      </c>
      <c r="K31" s="462">
        <v>1.5102378237672021</v>
      </c>
      <c r="L31" s="462">
        <v>-7.8149946481660955</v>
      </c>
      <c r="M31" s="462">
        <v>-19.270317063552746</v>
      </c>
      <c r="N31" s="462">
        <v>21.276991319771032</v>
      </c>
      <c r="O31" s="462">
        <v>5.0274820911473395</v>
      </c>
    </row>
    <row r="32" spans="1:15" s="363" customFormat="1" ht="23.25" customHeight="1">
      <c r="A32" s="362"/>
      <c r="B32" s="356" t="s">
        <v>177</v>
      </c>
      <c r="C32" s="355"/>
      <c r="D32" s="467"/>
      <c r="E32" s="467"/>
      <c r="F32" s="467"/>
      <c r="G32" s="467"/>
      <c r="H32" s="467"/>
      <c r="I32" s="365"/>
      <c r="J32" s="368"/>
      <c r="K32" s="364"/>
      <c r="L32" s="364"/>
      <c r="M32" s="364"/>
      <c r="N32" s="364"/>
      <c r="O32" s="364"/>
    </row>
    <row r="33" spans="1:15" s="363" customFormat="1" ht="23.25" customHeight="1">
      <c r="A33" s="362"/>
      <c r="B33" s="354" t="s">
        <v>152</v>
      </c>
      <c r="C33" s="355"/>
      <c r="D33" s="461">
        <v>21.364957393327458</v>
      </c>
      <c r="E33" s="461">
        <v>21.687619060913235</v>
      </c>
      <c r="F33" s="461">
        <v>19.992732791988214</v>
      </c>
      <c r="G33" s="461">
        <v>16.140069793303205</v>
      </c>
      <c r="H33" s="461">
        <v>19.574191042229319</v>
      </c>
      <c r="I33" s="461">
        <v>20.558279991364365</v>
      </c>
      <c r="J33" s="459">
        <v>19.886308345520963</v>
      </c>
      <c r="K33" s="462"/>
      <c r="L33" s="462"/>
      <c r="M33" s="462"/>
      <c r="N33" s="462"/>
      <c r="O33" s="462"/>
    </row>
    <row r="34" spans="1:15" s="363" customFormat="1" ht="23.25" customHeight="1">
      <c r="A34" s="362"/>
      <c r="B34" s="356" t="s">
        <v>153</v>
      </c>
      <c r="C34" s="355"/>
      <c r="D34" s="467"/>
      <c r="E34" s="467"/>
      <c r="F34" s="467"/>
      <c r="G34" s="467"/>
      <c r="H34" s="467"/>
      <c r="I34" s="365"/>
      <c r="J34" s="368"/>
      <c r="K34" s="364"/>
      <c r="L34" s="364"/>
      <c r="M34" s="364"/>
      <c r="N34" s="364"/>
      <c r="O34" s="364"/>
    </row>
    <row r="35" spans="1:15" s="363" customFormat="1" ht="23.25" customHeight="1">
      <c r="A35" s="362"/>
      <c r="B35" s="361" t="s">
        <v>154</v>
      </c>
      <c r="C35" s="355"/>
      <c r="D35" s="461">
        <v>58.53412984473276</v>
      </c>
      <c r="E35" s="461">
        <v>59.418134413460919</v>
      </c>
      <c r="F35" s="461">
        <v>54.774610389008807</v>
      </c>
      <c r="G35" s="461">
        <v>44.219369296721105</v>
      </c>
      <c r="H35" s="461">
        <v>53.627920663641966</v>
      </c>
      <c r="I35" s="461">
        <v>56.324054770861274</v>
      </c>
      <c r="J35" s="459">
        <v>54.483036563071146</v>
      </c>
      <c r="K35" s="364"/>
      <c r="L35" s="364"/>
      <c r="M35" s="364"/>
      <c r="N35" s="364"/>
      <c r="O35" s="364"/>
    </row>
    <row r="36" spans="1:15" s="363" customFormat="1" ht="23.25" customHeight="1">
      <c r="A36" s="362"/>
      <c r="B36" s="358" t="s">
        <v>155</v>
      </c>
      <c r="C36" s="355"/>
      <c r="D36" s="467"/>
      <c r="E36" s="467"/>
      <c r="F36" s="467"/>
      <c r="G36" s="467"/>
      <c r="H36" s="467"/>
      <c r="I36" s="365"/>
      <c r="J36" s="368"/>
      <c r="K36" s="364"/>
      <c r="L36" s="364"/>
      <c r="M36" s="364"/>
      <c r="N36" s="364"/>
      <c r="O36" s="364"/>
    </row>
    <row r="37" spans="1:15" s="363" customFormat="1" ht="23.25" customHeight="1">
      <c r="A37" s="362"/>
      <c r="B37" s="354" t="s">
        <v>156</v>
      </c>
      <c r="C37" s="355"/>
      <c r="D37" s="461">
        <v>113.99317136906491</v>
      </c>
      <c r="E37" s="461">
        <v>113.90632038283788</v>
      </c>
      <c r="F37" s="461">
        <v>116.19101266621416</v>
      </c>
      <c r="G37" s="461">
        <v>117.57074295202128</v>
      </c>
      <c r="H37" s="461">
        <v>114.05004159365902</v>
      </c>
      <c r="I37" s="461">
        <v>114.35105753257153</v>
      </c>
      <c r="J37" s="459">
        <v>115.01039108272812</v>
      </c>
      <c r="K37" s="364"/>
      <c r="L37" s="364"/>
      <c r="M37" s="364"/>
      <c r="N37" s="364"/>
      <c r="O37" s="364"/>
    </row>
    <row r="38" spans="1:15" s="363" customFormat="1" ht="23.25" customHeight="1">
      <c r="A38" s="362"/>
      <c r="B38" s="356" t="s">
        <v>157</v>
      </c>
      <c r="C38" s="355"/>
      <c r="D38" s="467"/>
      <c r="E38" s="467"/>
      <c r="F38" s="467"/>
      <c r="G38" s="467"/>
      <c r="H38" s="467"/>
      <c r="I38" s="365"/>
      <c r="J38" s="365"/>
      <c r="K38" s="364"/>
      <c r="L38" s="364"/>
      <c r="M38" s="364"/>
      <c r="N38" s="364"/>
      <c r="O38" s="364"/>
    </row>
    <row r="39" spans="1:15" ht="19.899999999999999" customHeight="1">
      <c r="B39" s="54"/>
      <c r="C39" s="26"/>
      <c r="D39" s="26"/>
      <c r="E39" s="26"/>
    </row>
    <row r="44" spans="1:15" ht="18">
      <c r="E44" s="6"/>
    </row>
  </sheetData>
  <sheetProtection password="C7FD" sheet="1"/>
  <mergeCells count="4">
    <mergeCell ref="B2:O2"/>
    <mergeCell ref="B3:O3"/>
    <mergeCell ref="K5:O5"/>
    <mergeCell ref="K6:O6"/>
  </mergeCells>
  <printOptions horizontalCentered="1"/>
  <pageMargins left="0.51181102362204722" right="0.51181102362204722" top="0.70866141732283472" bottom="0.31496062992125984" header="0.51181102362204722" footer="0.51181102362204722"/>
  <pageSetup paperSize="9" scale="50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O40"/>
  <sheetViews>
    <sheetView showGridLines="0" defaultGridColor="0" view="pageBreakPreview" topLeftCell="A16" colorId="8" zoomScale="70" zoomScaleNormal="70" zoomScaleSheetLayoutView="70" workbookViewId="0">
      <selection activeCell="F46" sqref="F46"/>
    </sheetView>
  </sheetViews>
  <sheetFormatPr defaultColWidth="9.77734375" defaultRowHeight="15.75"/>
  <cols>
    <col min="1" max="1" width="9.77734375" style="27"/>
    <col min="2" max="2" width="12" style="3" customWidth="1"/>
    <col min="3" max="3" width="25.6640625" style="3" customWidth="1"/>
    <col min="4" max="8" width="14.44140625" style="3" customWidth="1"/>
    <col min="9" max="9" width="14.44140625" style="27" customWidth="1"/>
    <col min="10" max="10" width="14.33203125" style="27" customWidth="1"/>
    <col min="11" max="15" width="12.33203125" style="27" customWidth="1"/>
    <col min="16" max="16384" width="9.77734375" style="27"/>
  </cols>
  <sheetData>
    <row r="1" spans="1:15" ht="27" customHeight="1"/>
    <row r="2" spans="1:15" ht="24" customHeight="1">
      <c r="A2" s="120"/>
      <c r="B2" s="571" t="s">
        <v>230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</row>
    <row r="3" spans="1:15" ht="28.5" customHeight="1">
      <c r="A3" s="120"/>
      <c r="B3" s="575" t="s">
        <v>231</v>
      </c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</row>
    <row r="4" spans="1:15" ht="10.5" customHeight="1">
      <c r="A4" s="120"/>
      <c r="B4" s="177"/>
      <c r="C4" s="178"/>
      <c r="D4" s="179"/>
      <c r="E4" s="180"/>
      <c r="F4" s="181"/>
      <c r="G4" s="181"/>
      <c r="H4" s="178"/>
      <c r="I4" s="334"/>
      <c r="J4" s="334"/>
      <c r="K4" s="334"/>
      <c r="L4" s="334"/>
      <c r="M4" s="334"/>
      <c r="N4" s="334"/>
      <c r="O4" s="334"/>
    </row>
    <row r="5" spans="1:15" s="5" customFormat="1" ht="20.25">
      <c r="A5" s="10"/>
      <c r="B5" s="339"/>
      <c r="C5" s="340"/>
      <c r="D5" s="341"/>
      <c r="E5" s="342"/>
      <c r="F5" s="343"/>
      <c r="G5" s="343"/>
      <c r="H5" s="340"/>
      <c r="I5" s="344"/>
      <c r="J5" s="344"/>
      <c r="K5" s="574" t="s">
        <v>138</v>
      </c>
      <c r="L5" s="574"/>
      <c r="M5" s="574"/>
      <c r="N5" s="574"/>
      <c r="O5" s="574"/>
    </row>
    <row r="6" spans="1:15" s="5" customFormat="1" ht="20.25">
      <c r="A6" s="10"/>
      <c r="B6" s="345" t="s">
        <v>20</v>
      </c>
      <c r="C6" s="346"/>
      <c r="D6" s="347">
        <v>2016</v>
      </c>
      <c r="E6" s="348">
        <v>2017</v>
      </c>
      <c r="F6" s="348">
        <v>2018</v>
      </c>
      <c r="G6" s="348">
        <v>2019</v>
      </c>
      <c r="H6" s="348">
        <v>2020</v>
      </c>
      <c r="I6" s="348">
        <v>2021</v>
      </c>
      <c r="J6" s="348" t="s">
        <v>130</v>
      </c>
      <c r="K6" s="573" t="s">
        <v>137</v>
      </c>
      <c r="L6" s="573"/>
      <c r="M6" s="573"/>
      <c r="N6" s="573"/>
      <c r="O6" s="573"/>
    </row>
    <row r="7" spans="1:15" s="3" customFormat="1" ht="30.75" customHeight="1">
      <c r="A7" s="118"/>
      <c r="B7" s="349" t="s">
        <v>21</v>
      </c>
      <c r="C7" s="350"/>
      <c r="D7" s="351"/>
      <c r="E7" s="352"/>
      <c r="F7" s="352"/>
      <c r="G7" s="352"/>
      <c r="H7" s="352"/>
      <c r="I7" s="352"/>
      <c r="J7" s="352" t="s">
        <v>131</v>
      </c>
      <c r="K7" s="353" t="s">
        <v>132</v>
      </c>
      <c r="L7" s="353" t="s">
        <v>133</v>
      </c>
      <c r="M7" s="353" t="s">
        <v>134</v>
      </c>
      <c r="N7" s="353" t="s">
        <v>135</v>
      </c>
      <c r="O7" s="353" t="s">
        <v>136</v>
      </c>
    </row>
    <row r="8" spans="1:15" ht="36" customHeight="1">
      <c r="A8" s="120"/>
      <c r="B8" s="338" t="s">
        <v>180</v>
      </c>
      <c r="C8" s="22"/>
      <c r="D8" s="459">
        <v>57497173.74000001</v>
      </c>
      <c r="E8" s="459">
        <v>64881517.409999996</v>
      </c>
      <c r="F8" s="459">
        <v>64780856.729999997</v>
      </c>
      <c r="G8" s="459">
        <v>70772744.310000002</v>
      </c>
      <c r="H8" s="459">
        <v>77388815.789999992</v>
      </c>
      <c r="I8" s="459">
        <v>81818967.530000001</v>
      </c>
      <c r="J8" s="459">
        <v>69523345.918333337</v>
      </c>
      <c r="K8" s="460">
        <v>12.842968079425443</v>
      </c>
      <c r="L8" s="460">
        <v>-0.15514538503146325</v>
      </c>
      <c r="M8" s="460">
        <v>9.249472579489936</v>
      </c>
      <c r="N8" s="460">
        <v>9.3483325318291399</v>
      </c>
      <c r="O8" s="460">
        <v>5.7245374474026667</v>
      </c>
    </row>
    <row r="9" spans="1:15" ht="20.25">
      <c r="A9" s="120"/>
      <c r="B9" s="336" t="s">
        <v>189</v>
      </c>
      <c r="C9" s="22"/>
      <c r="D9" s="461"/>
      <c r="E9" s="461"/>
      <c r="F9" s="461"/>
      <c r="G9" s="461"/>
      <c r="H9" s="461"/>
      <c r="I9" s="369"/>
      <c r="J9" s="369"/>
      <c r="K9" s="43"/>
      <c r="L9" s="43"/>
      <c r="M9" s="43"/>
      <c r="N9" s="43"/>
      <c r="O9" s="43"/>
    </row>
    <row r="10" spans="1:15" ht="23.25" customHeight="1">
      <c r="A10" s="120"/>
      <c r="B10" s="335" t="s">
        <v>181</v>
      </c>
      <c r="C10" s="22"/>
      <c r="D10" s="461">
        <v>36736793.200000003</v>
      </c>
      <c r="E10" s="461">
        <v>36610237.799999997</v>
      </c>
      <c r="F10" s="461">
        <v>38488819.299999997</v>
      </c>
      <c r="G10" s="461">
        <v>40579940.780000001</v>
      </c>
      <c r="H10" s="461">
        <v>41777700</v>
      </c>
      <c r="I10" s="461">
        <v>38728898</v>
      </c>
      <c r="J10" s="459">
        <v>38820398.18</v>
      </c>
      <c r="K10" s="462">
        <v>-0.34449223510343296</v>
      </c>
      <c r="L10" s="462">
        <v>5.1313010045512364</v>
      </c>
      <c r="M10" s="462">
        <v>5.4330621672252777</v>
      </c>
      <c r="N10" s="462">
        <v>2.9516041595366804</v>
      </c>
      <c r="O10" s="462">
        <v>-7.2976779478046927</v>
      </c>
    </row>
    <row r="11" spans="1:15" ht="23.25" customHeight="1">
      <c r="A11" s="120"/>
      <c r="B11" s="337" t="s">
        <v>190</v>
      </c>
      <c r="C11" s="22"/>
      <c r="D11" s="461"/>
      <c r="E11" s="461"/>
      <c r="F11" s="461"/>
      <c r="G11" s="461"/>
      <c r="H11" s="461"/>
      <c r="I11" s="369"/>
      <c r="J11" s="369"/>
      <c r="K11" s="43"/>
      <c r="L11" s="43"/>
      <c r="M11" s="43"/>
      <c r="N11" s="43"/>
      <c r="O11" s="43"/>
    </row>
    <row r="12" spans="1:15" ht="23.25" customHeight="1">
      <c r="A12" s="120"/>
      <c r="B12" s="335" t="s">
        <v>182</v>
      </c>
      <c r="C12" s="22"/>
      <c r="D12" s="461">
        <v>20760380.540000003</v>
      </c>
      <c r="E12" s="461">
        <v>28271279.609999999</v>
      </c>
      <c r="F12" s="461">
        <v>26292037.43</v>
      </c>
      <c r="G12" s="461">
        <v>30192803.530000005</v>
      </c>
      <c r="H12" s="461">
        <v>35611115.789999999</v>
      </c>
      <c r="I12" s="461">
        <v>43090069.530000009</v>
      </c>
      <c r="J12" s="459">
        <v>30702947.738333333</v>
      </c>
      <c r="K12" s="462">
        <v>36.179004790053803</v>
      </c>
      <c r="L12" s="462">
        <v>-7.0008935120853604</v>
      </c>
      <c r="M12" s="462">
        <v>14.836302094827825</v>
      </c>
      <c r="N12" s="462">
        <v>17.945707673738486</v>
      </c>
      <c r="O12" s="462">
        <v>21.001739412220786</v>
      </c>
    </row>
    <row r="13" spans="1:15" ht="23.25" customHeight="1">
      <c r="A13" s="120"/>
      <c r="B13" s="337" t="s">
        <v>191</v>
      </c>
      <c r="C13" s="22"/>
      <c r="D13" s="461"/>
      <c r="E13" s="461"/>
      <c r="F13" s="461"/>
      <c r="G13" s="461"/>
      <c r="H13" s="461"/>
      <c r="I13" s="369"/>
      <c r="J13" s="369"/>
      <c r="K13" s="43"/>
      <c r="L13" s="43"/>
      <c r="M13" s="43"/>
      <c r="N13" s="43"/>
      <c r="O13" s="43"/>
    </row>
    <row r="14" spans="1:15" ht="14.25" customHeight="1">
      <c r="A14" s="120"/>
      <c r="B14" s="48"/>
      <c r="C14" s="22"/>
      <c r="D14" s="461"/>
      <c r="E14" s="461"/>
      <c r="F14" s="461"/>
      <c r="G14" s="461"/>
      <c r="H14" s="461"/>
      <c r="I14" s="369"/>
      <c r="J14" s="369"/>
      <c r="K14" s="43"/>
      <c r="L14" s="43"/>
      <c r="M14" s="43"/>
      <c r="N14" s="43"/>
      <c r="O14" s="43"/>
    </row>
    <row r="15" spans="1:15" s="363" customFormat="1" ht="23.25" customHeight="1">
      <c r="A15" s="362"/>
      <c r="B15" s="354" t="s">
        <v>183</v>
      </c>
      <c r="C15" s="355"/>
      <c r="D15" s="459">
        <v>57497173.74000001</v>
      </c>
      <c r="E15" s="459">
        <v>64881517.409999996</v>
      </c>
      <c r="F15" s="459">
        <v>64780856.729999997</v>
      </c>
      <c r="G15" s="459">
        <v>70772744.310000002</v>
      </c>
      <c r="H15" s="459">
        <v>77388815.789999992</v>
      </c>
      <c r="I15" s="459">
        <v>81818967.530000001</v>
      </c>
      <c r="J15" s="463">
        <v>69523345.918333337</v>
      </c>
      <c r="K15" s="462">
        <v>12.842968079425443</v>
      </c>
      <c r="L15" s="462">
        <v>-0.15514538503146325</v>
      </c>
      <c r="M15" s="462">
        <v>9.249472579489936</v>
      </c>
      <c r="N15" s="462">
        <v>9.3483325318291399</v>
      </c>
      <c r="O15" s="462">
        <v>5.7245374474026667</v>
      </c>
    </row>
    <row r="16" spans="1:15" s="363" customFormat="1" ht="23.25" customHeight="1">
      <c r="A16" s="362"/>
      <c r="B16" s="356" t="s">
        <v>192</v>
      </c>
      <c r="C16" s="355"/>
      <c r="D16" s="461"/>
      <c r="E16" s="461"/>
      <c r="F16" s="461"/>
      <c r="G16" s="461"/>
      <c r="H16" s="461"/>
      <c r="I16" s="368"/>
      <c r="J16" s="368"/>
      <c r="K16" s="366"/>
      <c r="L16" s="366"/>
      <c r="M16" s="366"/>
      <c r="N16" s="366"/>
      <c r="O16" s="366"/>
    </row>
    <row r="17" spans="1:15" s="363" customFormat="1" ht="23.25" customHeight="1">
      <c r="A17" s="362"/>
      <c r="B17" s="357" t="s">
        <v>184</v>
      </c>
      <c r="C17" s="355"/>
      <c r="D17" s="461">
        <v>1803838.07</v>
      </c>
      <c r="E17" s="461">
        <v>2723365.91</v>
      </c>
      <c r="F17" s="461">
        <v>1967400.4500000002</v>
      </c>
      <c r="G17" s="461">
        <v>6791660.0299999993</v>
      </c>
      <c r="H17" s="461">
        <v>12300385.58</v>
      </c>
      <c r="I17" s="368">
        <v>13467874.269999998</v>
      </c>
      <c r="J17" s="459">
        <v>6509087.3849999988</v>
      </c>
      <c r="K17" s="462">
        <v>50.976185462146283</v>
      </c>
      <c r="L17" s="462">
        <v>-27.758497571852182</v>
      </c>
      <c r="M17" s="462">
        <v>245.20984428970718</v>
      </c>
      <c r="N17" s="462">
        <v>81.110148706898698</v>
      </c>
      <c r="O17" s="462">
        <v>9.491480428859834</v>
      </c>
    </row>
    <row r="18" spans="1:15" s="363" customFormat="1" ht="23.25" customHeight="1">
      <c r="A18" s="362"/>
      <c r="B18" s="358" t="s">
        <v>193</v>
      </c>
      <c r="C18" s="355"/>
      <c r="D18" s="461"/>
      <c r="E18" s="461"/>
      <c r="F18" s="461"/>
      <c r="G18" s="461"/>
      <c r="H18" s="461"/>
      <c r="I18" s="368"/>
      <c r="J18" s="368"/>
      <c r="K18" s="366"/>
      <c r="L18" s="366"/>
      <c r="M18" s="366"/>
      <c r="N18" s="366"/>
      <c r="O18" s="366"/>
    </row>
    <row r="19" spans="1:15" s="363" customFormat="1" ht="23.25" customHeight="1">
      <c r="A19" s="362"/>
      <c r="B19" s="357" t="s">
        <v>185</v>
      </c>
      <c r="C19" s="355"/>
      <c r="D19" s="464" t="s">
        <v>91</v>
      </c>
      <c r="E19" s="464" t="s">
        <v>91</v>
      </c>
      <c r="F19" s="464" t="s">
        <v>91</v>
      </c>
      <c r="G19" s="464" t="s">
        <v>91</v>
      </c>
      <c r="H19" s="464" t="s">
        <v>91</v>
      </c>
      <c r="I19" s="464" t="s">
        <v>91</v>
      </c>
      <c r="J19" s="464" t="s">
        <v>91</v>
      </c>
      <c r="K19" s="465" t="s">
        <v>91</v>
      </c>
      <c r="L19" s="465" t="s">
        <v>91</v>
      </c>
      <c r="M19" s="465" t="s">
        <v>91</v>
      </c>
      <c r="N19" s="465" t="s">
        <v>91</v>
      </c>
      <c r="O19" s="465" t="s">
        <v>91</v>
      </c>
    </row>
    <row r="20" spans="1:15" s="363" customFormat="1" ht="23.25" customHeight="1">
      <c r="A20" s="362"/>
      <c r="B20" s="358" t="s">
        <v>194</v>
      </c>
      <c r="C20" s="355"/>
      <c r="D20" s="461"/>
      <c r="E20" s="461"/>
      <c r="F20" s="461"/>
      <c r="G20" s="461"/>
      <c r="H20" s="461"/>
      <c r="I20" s="368"/>
      <c r="J20" s="368"/>
      <c r="K20" s="366"/>
      <c r="L20" s="366"/>
      <c r="M20" s="366"/>
      <c r="N20" s="366"/>
      <c r="O20" s="366"/>
    </row>
    <row r="21" spans="1:15" s="363" customFormat="1" ht="23.25" customHeight="1">
      <c r="A21" s="362"/>
      <c r="B21" s="357" t="s">
        <v>186</v>
      </c>
      <c r="C21" s="355"/>
      <c r="D21" s="464" t="s">
        <v>91</v>
      </c>
      <c r="E21" s="464" t="s">
        <v>91</v>
      </c>
      <c r="F21" s="464" t="s">
        <v>91</v>
      </c>
      <c r="G21" s="464" t="s">
        <v>91</v>
      </c>
      <c r="H21" s="464" t="s">
        <v>91</v>
      </c>
      <c r="I21" s="464" t="s">
        <v>91</v>
      </c>
      <c r="J21" s="464" t="s">
        <v>91</v>
      </c>
      <c r="K21" s="465" t="s">
        <v>91</v>
      </c>
      <c r="L21" s="465" t="s">
        <v>91</v>
      </c>
      <c r="M21" s="465" t="s">
        <v>91</v>
      </c>
      <c r="N21" s="465" t="s">
        <v>91</v>
      </c>
      <c r="O21" s="465" t="s">
        <v>91</v>
      </c>
    </row>
    <row r="22" spans="1:15" s="363" customFormat="1" ht="23.25" customHeight="1">
      <c r="A22" s="362"/>
      <c r="B22" s="358" t="s">
        <v>195</v>
      </c>
      <c r="C22" s="355"/>
      <c r="D22" s="461"/>
      <c r="E22" s="461"/>
      <c r="F22" s="461"/>
      <c r="G22" s="461"/>
      <c r="H22" s="461"/>
      <c r="I22" s="368"/>
      <c r="J22" s="368"/>
      <c r="K22" s="366"/>
      <c r="L22" s="366"/>
      <c r="M22" s="366"/>
      <c r="N22" s="366"/>
      <c r="O22" s="366"/>
    </row>
    <row r="23" spans="1:15" s="363" customFormat="1" ht="23.25" customHeight="1">
      <c r="A23" s="362"/>
      <c r="B23" s="357" t="s">
        <v>187</v>
      </c>
      <c r="C23" s="355"/>
      <c r="D23" s="464" t="s">
        <v>91</v>
      </c>
      <c r="E23" s="464" t="s">
        <v>91</v>
      </c>
      <c r="F23" s="464" t="s">
        <v>91</v>
      </c>
      <c r="G23" s="464" t="s">
        <v>91</v>
      </c>
      <c r="H23" s="464" t="s">
        <v>91</v>
      </c>
      <c r="I23" s="464" t="s">
        <v>91</v>
      </c>
      <c r="J23" s="464" t="s">
        <v>91</v>
      </c>
      <c r="K23" s="465" t="s">
        <v>91</v>
      </c>
      <c r="L23" s="465" t="s">
        <v>91</v>
      </c>
      <c r="M23" s="465" t="s">
        <v>91</v>
      </c>
      <c r="N23" s="465" t="s">
        <v>91</v>
      </c>
      <c r="O23" s="465" t="s">
        <v>91</v>
      </c>
    </row>
    <row r="24" spans="1:15" s="363" customFormat="1" ht="23.25" customHeight="1">
      <c r="A24" s="362"/>
      <c r="B24" s="358" t="s">
        <v>196</v>
      </c>
      <c r="C24" s="355"/>
      <c r="D24" s="461"/>
      <c r="E24" s="461"/>
      <c r="F24" s="461"/>
      <c r="G24" s="461"/>
      <c r="H24" s="461"/>
      <c r="I24" s="368"/>
      <c r="J24" s="368"/>
      <c r="K24" s="366"/>
      <c r="L24" s="366"/>
      <c r="M24" s="366"/>
      <c r="N24" s="366"/>
      <c r="O24" s="366"/>
    </row>
    <row r="25" spans="1:15" s="363" customFormat="1" ht="23.25" customHeight="1">
      <c r="A25" s="362"/>
      <c r="B25" s="357" t="s">
        <v>188</v>
      </c>
      <c r="C25" s="355"/>
      <c r="D25" s="461">
        <v>55693335.670000009</v>
      </c>
      <c r="E25" s="461">
        <v>62158151.5</v>
      </c>
      <c r="F25" s="461">
        <v>62813456.279999994</v>
      </c>
      <c r="G25" s="461">
        <v>63981084.280000001</v>
      </c>
      <c r="H25" s="461">
        <v>65088430.209999993</v>
      </c>
      <c r="I25" s="461">
        <v>68351093.260000005</v>
      </c>
      <c r="J25" s="459">
        <v>63014258.533333331</v>
      </c>
      <c r="K25" s="462">
        <v>11.607880462226206</v>
      </c>
      <c r="L25" s="462">
        <v>1.0542539702133702</v>
      </c>
      <c r="M25" s="462">
        <v>1.8588819484715691</v>
      </c>
      <c r="N25" s="462">
        <v>1.7307395497611733</v>
      </c>
      <c r="O25" s="462">
        <v>5.0126620652447995</v>
      </c>
    </row>
    <row r="26" spans="1:15" s="363" customFormat="1" ht="23.25" customHeight="1" thickBot="1">
      <c r="A26" s="362"/>
      <c r="B26" s="359" t="s">
        <v>197</v>
      </c>
      <c r="C26" s="360"/>
      <c r="D26" s="466"/>
      <c r="E26" s="466"/>
      <c r="F26" s="466"/>
      <c r="G26" s="466"/>
      <c r="H26" s="466"/>
      <c r="I26" s="370"/>
      <c r="J26" s="370"/>
      <c r="K26" s="367"/>
      <c r="L26" s="367"/>
      <c r="M26" s="367"/>
      <c r="N26" s="367"/>
      <c r="O26" s="367"/>
    </row>
    <row r="27" spans="1:15" s="363" customFormat="1" ht="23.25" customHeight="1">
      <c r="A27" s="362"/>
      <c r="B27" s="354" t="s">
        <v>150</v>
      </c>
      <c r="C27" s="355"/>
      <c r="D27" s="459">
        <v>31633.5</v>
      </c>
      <c r="E27" s="459">
        <v>32022.6</v>
      </c>
      <c r="F27" s="459">
        <v>32382.3</v>
      </c>
      <c r="G27" s="459">
        <v>32523</v>
      </c>
      <c r="H27" s="459">
        <v>32584</v>
      </c>
      <c r="I27" s="463">
        <v>32655.4</v>
      </c>
      <c r="J27" s="368"/>
      <c r="K27" s="366"/>
      <c r="L27" s="366"/>
      <c r="M27" s="366"/>
      <c r="N27" s="366"/>
      <c r="O27" s="366"/>
    </row>
    <row r="28" spans="1:15" s="363" customFormat="1" ht="23.25" customHeight="1">
      <c r="A28" s="362"/>
      <c r="B28" s="356" t="s">
        <v>151</v>
      </c>
      <c r="C28" s="355"/>
      <c r="D28" s="467"/>
      <c r="E28" s="467"/>
      <c r="F28" s="467"/>
      <c r="G28" s="467"/>
      <c r="H28" s="467"/>
      <c r="I28" s="365"/>
      <c r="J28" s="365"/>
      <c r="K28" s="366"/>
      <c r="L28" s="366"/>
      <c r="M28" s="366"/>
      <c r="N28" s="366"/>
      <c r="O28" s="366"/>
    </row>
    <row r="29" spans="1:15" s="363" customFormat="1" ht="23.25" customHeight="1">
      <c r="A29" s="362"/>
      <c r="B29" s="354" t="s">
        <v>198</v>
      </c>
      <c r="C29" s="355"/>
      <c r="D29" s="461">
        <v>1.7605808927244853</v>
      </c>
      <c r="E29" s="461">
        <v>1.941071352732133</v>
      </c>
      <c r="F29" s="461">
        <v>1.939746598604793</v>
      </c>
      <c r="G29" s="461">
        <v>1.9672565347600162</v>
      </c>
      <c r="H29" s="461">
        <v>1.9975580103731889</v>
      </c>
      <c r="I29" s="461">
        <v>2.0931023126343575</v>
      </c>
      <c r="J29" s="459">
        <v>1.9498859503048289</v>
      </c>
      <c r="K29" s="462">
        <v>10.251756153523871</v>
      </c>
      <c r="L29" s="462">
        <v>-6.8248605362974946E-2</v>
      </c>
      <c r="M29" s="462">
        <v>1.4182231934320777</v>
      </c>
      <c r="N29" s="462">
        <v>1.5402910132851222</v>
      </c>
      <c r="O29" s="462">
        <v>4.7830551986482117</v>
      </c>
    </row>
    <row r="30" spans="1:15" s="363" customFormat="1" ht="23.25" customHeight="1">
      <c r="A30" s="362"/>
      <c r="B30" s="356" t="s">
        <v>199</v>
      </c>
      <c r="C30" s="355"/>
      <c r="D30" s="467"/>
      <c r="E30" s="467"/>
      <c r="F30" s="467"/>
      <c r="G30" s="467"/>
      <c r="H30" s="467"/>
      <c r="I30" s="365"/>
      <c r="J30" s="368"/>
      <c r="K30" s="364"/>
      <c r="L30" s="364"/>
      <c r="M30" s="364"/>
      <c r="N30" s="364"/>
      <c r="O30" s="364"/>
    </row>
    <row r="31" spans="1:15" s="363" customFormat="1" ht="23.25" customHeight="1">
      <c r="A31" s="362"/>
      <c r="B31" s="361" t="s">
        <v>200</v>
      </c>
      <c r="C31" s="355"/>
      <c r="D31" s="461">
        <v>4.823509295135576</v>
      </c>
      <c r="E31" s="461">
        <v>5.3180037061154328</v>
      </c>
      <c r="F31" s="461">
        <v>5.3143742427528577</v>
      </c>
      <c r="G31" s="461">
        <v>5.3897439308493595</v>
      </c>
      <c r="H31" s="461">
        <v>5.4727616722553121</v>
      </c>
      <c r="I31" s="461">
        <v>5.734526883929747</v>
      </c>
      <c r="J31" s="459">
        <v>5.3421532885063812</v>
      </c>
      <c r="K31" s="364"/>
      <c r="L31" s="364"/>
      <c r="M31" s="364"/>
      <c r="N31" s="364"/>
      <c r="O31" s="364"/>
    </row>
    <row r="32" spans="1:15" s="363" customFormat="1" ht="23.25" customHeight="1">
      <c r="A32" s="362"/>
      <c r="B32" s="358" t="s">
        <v>201</v>
      </c>
      <c r="C32" s="355"/>
      <c r="D32" s="467"/>
      <c r="E32" s="467"/>
      <c r="F32" s="467"/>
      <c r="G32" s="467"/>
      <c r="H32" s="467"/>
      <c r="I32" s="365"/>
      <c r="J32" s="368"/>
      <c r="K32" s="364"/>
      <c r="L32" s="364"/>
      <c r="M32" s="364"/>
      <c r="N32" s="364"/>
      <c r="O32" s="364"/>
    </row>
    <row r="33" spans="1:15" s="363" customFormat="1" ht="23.25" customHeight="1">
      <c r="A33" s="362"/>
      <c r="B33" s="354" t="s">
        <v>156</v>
      </c>
      <c r="C33" s="355"/>
      <c r="D33" s="461">
        <v>65.962637644253704</v>
      </c>
      <c r="E33" s="461">
        <v>58.898530468686793</v>
      </c>
      <c r="F33" s="461">
        <v>61.274799349411005</v>
      </c>
      <c r="G33" s="461">
        <v>63.424903214222304</v>
      </c>
      <c r="H33" s="461">
        <v>64.186061739712073</v>
      </c>
      <c r="I33" s="461">
        <v>56.661709641833454</v>
      </c>
      <c r="J33" s="459">
        <v>61.734773676353221</v>
      </c>
      <c r="K33" s="364"/>
      <c r="L33" s="364"/>
      <c r="M33" s="364"/>
      <c r="N33" s="364"/>
      <c r="O33" s="364"/>
    </row>
    <row r="34" spans="1:15" s="363" customFormat="1" ht="23.25" customHeight="1">
      <c r="A34" s="362"/>
      <c r="B34" s="356" t="s">
        <v>157</v>
      </c>
      <c r="C34" s="355"/>
      <c r="D34" s="467"/>
      <c r="E34" s="467"/>
      <c r="F34" s="467"/>
      <c r="G34" s="467"/>
      <c r="H34" s="467"/>
      <c r="I34" s="365"/>
      <c r="J34" s="365"/>
      <c r="K34" s="364"/>
      <c r="L34" s="364"/>
      <c r="M34" s="364"/>
      <c r="N34" s="364"/>
      <c r="O34" s="364"/>
    </row>
    <row r="35" spans="1:15" ht="19.899999999999999" customHeight="1">
      <c r="B35" s="54"/>
      <c r="C35" s="26"/>
      <c r="D35" s="26"/>
      <c r="E35" s="26"/>
    </row>
    <row r="40" spans="1:15" ht="18">
      <c r="E40" s="6"/>
    </row>
  </sheetData>
  <sheetProtection password="C7FD" sheet="1"/>
  <mergeCells count="4">
    <mergeCell ref="B2:O2"/>
    <mergeCell ref="B3:O3"/>
    <mergeCell ref="K5:O5"/>
    <mergeCell ref="K6:O6"/>
  </mergeCells>
  <printOptions horizontalCentered="1"/>
  <pageMargins left="0.51181102362204722" right="0.51181102362204722" top="0.70866141732283472" bottom="0.31496062992125984" header="0.51181102362204722" footer="0.51181102362204722"/>
  <pageSetup paperSize="9" scale="54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J29"/>
  <sheetViews>
    <sheetView tabSelected="1" defaultGridColor="0" view="pageBreakPreview" colorId="22" zoomScale="80" zoomScaleNormal="77" zoomScaleSheetLayoutView="80" workbookViewId="0">
      <selection activeCell="H30" sqref="H30"/>
    </sheetView>
  </sheetViews>
  <sheetFormatPr defaultColWidth="9.77734375" defaultRowHeight="18"/>
  <cols>
    <col min="1" max="1" width="9.77734375" style="3"/>
    <col min="2" max="2" width="22" style="6" customWidth="1"/>
    <col min="3" max="3" width="12.6640625" style="6" customWidth="1"/>
    <col min="4" max="9" width="12.6640625" style="3" customWidth="1"/>
    <col min="10" max="10" width="2.88671875" style="3" customWidth="1"/>
    <col min="11" max="12" width="9.77734375" style="27"/>
    <col min="13" max="13" width="7.5546875" style="27" customWidth="1"/>
    <col min="14" max="16384" width="9.77734375" style="27"/>
  </cols>
  <sheetData>
    <row r="1" spans="1:10" s="16" customFormat="1">
      <c r="A1" s="192"/>
      <c r="B1" s="193"/>
      <c r="C1" s="41"/>
      <c r="D1" s="194"/>
      <c r="E1" s="194"/>
      <c r="F1" s="194"/>
      <c r="G1" s="194"/>
      <c r="H1" s="194"/>
      <c r="I1" s="194"/>
      <c r="J1" s="194"/>
    </row>
    <row r="2" spans="1:10" s="16" customFormat="1" ht="20.25">
      <c r="A2" s="192"/>
      <c r="B2" s="515" t="s">
        <v>232</v>
      </c>
      <c r="C2" s="44"/>
      <c r="D2" s="195"/>
      <c r="E2" s="195"/>
      <c r="F2" s="195"/>
      <c r="G2" s="195"/>
      <c r="H2" s="195"/>
      <c r="I2" s="195"/>
      <c r="J2" s="195"/>
    </row>
    <row r="3" spans="1:10" s="16" customFormat="1" ht="23.25" customHeight="1">
      <c r="A3" s="192"/>
      <c r="B3" s="520" t="s">
        <v>233</v>
      </c>
      <c r="C3" s="44"/>
      <c r="D3" s="195"/>
      <c r="E3" s="195"/>
      <c r="F3" s="195"/>
      <c r="G3" s="195"/>
      <c r="H3" s="195"/>
      <c r="I3" s="223"/>
      <c r="J3" s="195"/>
    </row>
    <row r="4" spans="1:10" s="16" customFormat="1" ht="23.25" customHeight="1">
      <c r="A4" s="313"/>
      <c r="B4" s="40" t="s">
        <v>20</v>
      </c>
      <c r="C4" s="40" t="s">
        <v>0</v>
      </c>
      <c r="D4" s="324">
        <v>2016</v>
      </c>
      <c r="E4" s="324">
        <v>2017</v>
      </c>
      <c r="F4" s="324">
        <v>2018</v>
      </c>
      <c r="G4" s="324">
        <v>2019</v>
      </c>
      <c r="H4" s="324">
        <v>2020</v>
      </c>
      <c r="I4" s="324">
        <v>2021</v>
      </c>
      <c r="J4" s="45"/>
    </row>
    <row r="5" spans="1:10" s="16" customFormat="1" ht="18.75" customHeight="1">
      <c r="A5" s="313"/>
      <c r="B5" s="312" t="s">
        <v>21</v>
      </c>
      <c r="C5" s="224" t="s">
        <v>5</v>
      </c>
      <c r="D5" s="316"/>
      <c r="E5" s="316"/>
      <c r="F5" s="316"/>
      <c r="G5" s="316"/>
      <c r="H5" s="316"/>
      <c r="I5" s="316"/>
      <c r="J5" s="46"/>
    </row>
    <row r="6" spans="1:10" s="16" customFormat="1" ht="27" customHeight="1">
      <c r="A6" s="313"/>
      <c r="B6" s="323" t="s">
        <v>97</v>
      </c>
      <c r="C6" s="227" t="s">
        <v>74</v>
      </c>
      <c r="D6" s="457">
        <v>1486.6454867684524</v>
      </c>
      <c r="E6" s="457">
        <v>1528.6544972750999</v>
      </c>
      <c r="F6" s="457">
        <v>1595.87064971</v>
      </c>
      <c r="G6" s="457">
        <v>1584.34655047565</v>
      </c>
      <c r="H6" s="457">
        <v>1489.1366203506</v>
      </c>
      <c r="I6" s="457">
        <v>1358.7950689801551</v>
      </c>
      <c r="J6" s="225"/>
    </row>
    <row r="7" spans="1:10" s="16" customFormat="1" ht="27" customHeight="1">
      <c r="A7" s="313"/>
      <c r="B7" s="374" t="s">
        <v>22</v>
      </c>
      <c r="C7" s="230"/>
      <c r="D7" s="455"/>
      <c r="E7" s="455"/>
      <c r="F7" s="455"/>
      <c r="G7" s="455"/>
      <c r="H7" s="455"/>
      <c r="I7" s="455"/>
      <c r="J7" s="225"/>
    </row>
    <row r="8" spans="1:10" s="16" customFormat="1" ht="27" customHeight="1">
      <c r="A8" s="313"/>
      <c r="B8" s="47" t="s">
        <v>98</v>
      </c>
      <c r="C8" s="377" t="s">
        <v>74</v>
      </c>
      <c r="D8" s="457">
        <v>165.69575870080001</v>
      </c>
      <c r="E8" s="457">
        <v>167.57749264471997</v>
      </c>
      <c r="F8" s="457">
        <v>173.46343990439999</v>
      </c>
      <c r="G8" s="457">
        <v>167.54557137295998</v>
      </c>
      <c r="H8" s="457">
        <v>156.20054832</v>
      </c>
      <c r="I8" s="457">
        <v>151.59711627840002</v>
      </c>
      <c r="J8" s="225"/>
    </row>
    <row r="9" spans="1:10" s="16" customFormat="1" ht="27" customHeight="1">
      <c r="A9" s="313"/>
      <c r="B9" s="376" t="s">
        <v>23</v>
      </c>
      <c r="C9" s="375"/>
      <c r="D9" s="455"/>
      <c r="E9" s="455"/>
      <c r="F9" s="455"/>
      <c r="G9" s="455"/>
      <c r="H9" s="455"/>
      <c r="I9" s="455"/>
      <c r="J9" s="225"/>
    </row>
    <row r="10" spans="1:10" s="16" customFormat="1" ht="27" customHeight="1">
      <c r="A10" s="313"/>
      <c r="B10" s="196" t="s">
        <v>58</v>
      </c>
      <c r="C10" s="378" t="s">
        <v>74</v>
      </c>
      <c r="D10" s="457">
        <v>2370.1208094999997</v>
      </c>
      <c r="E10" s="457">
        <v>3243.1621884250007</v>
      </c>
      <c r="F10" s="457">
        <v>3887.7076929999998</v>
      </c>
      <c r="G10" s="457">
        <v>4040.9358560999999</v>
      </c>
      <c r="H10" s="457">
        <v>4091.0196412799996</v>
      </c>
      <c r="I10" s="457">
        <v>3459.1235035500004</v>
      </c>
      <c r="J10" s="225"/>
    </row>
    <row r="11" spans="1:10" s="16" customFormat="1" ht="27" customHeight="1">
      <c r="A11" s="313"/>
      <c r="B11" s="312" t="s">
        <v>24</v>
      </c>
      <c r="C11" s="229"/>
      <c r="D11" s="455"/>
      <c r="E11" s="455"/>
      <c r="F11" s="455"/>
      <c r="G11" s="455"/>
      <c r="H11" s="455"/>
      <c r="I11" s="455"/>
      <c r="J11" s="225"/>
    </row>
    <row r="12" spans="1:10" s="16" customFormat="1" ht="27" customHeight="1">
      <c r="A12" s="313"/>
      <c r="B12" s="47" t="s">
        <v>99</v>
      </c>
      <c r="C12" s="379" t="s">
        <v>74</v>
      </c>
      <c r="D12" s="457">
        <v>10776.04434</v>
      </c>
      <c r="E12" s="457">
        <v>10883.96</v>
      </c>
      <c r="F12" s="457">
        <v>11694.316805999999</v>
      </c>
      <c r="G12" s="457">
        <v>11684.543532000002</v>
      </c>
      <c r="H12" s="457">
        <v>11841.907499339999</v>
      </c>
      <c r="I12" s="457">
        <v>12473.515752700428</v>
      </c>
      <c r="J12" s="225"/>
    </row>
    <row r="13" spans="1:10" s="16" customFormat="1" ht="27" customHeight="1">
      <c r="A13" s="313"/>
      <c r="B13" s="376" t="s">
        <v>25</v>
      </c>
      <c r="C13" s="47"/>
      <c r="D13" s="455"/>
      <c r="E13" s="455"/>
      <c r="F13" s="455"/>
      <c r="G13" s="455"/>
      <c r="H13" s="455"/>
      <c r="I13" s="455"/>
      <c r="J13" s="225"/>
    </row>
    <row r="14" spans="1:10" s="16" customFormat="1" ht="27" customHeight="1">
      <c r="A14" s="313"/>
      <c r="B14" s="196" t="s">
        <v>100</v>
      </c>
      <c r="C14" s="378" t="s">
        <v>74</v>
      </c>
      <c r="D14" s="473">
        <v>5190.0969716995878</v>
      </c>
      <c r="E14" s="473">
        <v>5479.541757</v>
      </c>
      <c r="F14" s="473">
        <v>5373.2046799999998</v>
      </c>
      <c r="G14" s="473">
        <v>4662.4920267802008</v>
      </c>
      <c r="H14" s="473">
        <v>5154.0984179999996</v>
      </c>
      <c r="I14" s="473">
        <v>5626.4831535780704</v>
      </c>
      <c r="J14" s="225"/>
    </row>
    <row r="15" spans="1:10" s="16" customFormat="1" ht="27" customHeight="1">
      <c r="A15" s="313"/>
      <c r="B15" s="380" t="s">
        <v>26</v>
      </c>
      <c r="C15" s="229"/>
      <c r="D15" s="455"/>
      <c r="E15" s="455"/>
      <c r="F15" s="455"/>
      <c r="G15" s="455"/>
      <c r="H15" s="455"/>
      <c r="I15" s="455"/>
      <c r="J15" s="225"/>
    </row>
    <row r="16" spans="1:10" s="16" customFormat="1" ht="27" customHeight="1">
      <c r="A16" s="313"/>
      <c r="B16" s="40" t="s">
        <v>235</v>
      </c>
      <c r="C16" s="40" t="s">
        <v>74</v>
      </c>
      <c r="D16" s="473">
        <v>84.494624359999989</v>
      </c>
      <c r="E16" s="473">
        <v>91.525594500000011</v>
      </c>
      <c r="F16" s="473">
        <v>96.22204825</v>
      </c>
      <c r="G16" s="473">
        <v>101.44985195</v>
      </c>
      <c r="H16" s="473">
        <v>104.44425</v>
      </c>
      <c r="I16" s="473">
        <v>116.186694</v>
      </c>
      <c r="J16" s="225"/>
    </row>
    <row r="17" spans="1:10" s="16" customFormat="1" ht="27" customHeight="1">
      <c r="A17" s="313"/>
      <c r="B17" s="312" t="s">
        <v>76</v>
      </c>
      <c r="C17" s="47"/>
      <c r="D17" s="455"/>
      <c r="E17" s="455"/>
      <c r="F17" s="455"/>
      <c r="G17" s="455"/>
      <c r="H17" s="455"/>
      <c r="I17" s="455"/>
      <c r="J17" s="225"/>
    </row>
    <row r="18" spans="1:10" s="16" customFormat="1" ht="27" customHeight="1">
      <c r="A18" s="313"/>
      <c r="B18" s="40" t="s">
        <v>27</v>
      </c>
      <c r="C18" s="378" t="s">
        <v>74</v>
      </c>
      <c r="D18" s="457">
        <v>18.065999999999999</v>
      </c>
      <c r="E18" s="457">
        <v>20.413</v>
      </c>
      <c r="F18" s="457">
        <v>20.3767</v>
      </c>
      <c r="G18" s="457">
        <v>19.873182</v>
      </c>
      <c r="H18" s="457">
        <v>18.967511999999999</v>
      </c>
      <c r="I18" s="457">
        <v>14.2373578</v>
      </c>
      <c r="J18" s="226"/>
    </row>
    <row r="19" spans="1:10" s="16" customFormat="1" ht="27" customHeight="1">
      <c r="A19" s="313"/>
      <c r="B19" s="380" t="s">
        <v>28</v>
      </c>
      <c r="C19" s="229"/>
      <c r="D19" s="455"/>
      <c r="E19" s="455"/>
      <c r="F19" s="455"/>
      <c r="G19" s="455"/>
      <c r="H19" s="455"/>
      <c r="I19" s="455"/>
      <c r="J19" s="226"/>
    </row>
    <row r="20" spans="1:10" s="16" customFormat="1" ht="27" customHeight="1">
      <c r="A20" s="313"/>
      <c r="B20" s="314" t="s">
        <v>29</v>
      </c>
      <c r="C20" s="378" t="s">
        <v>74</v>
      </c>
      <c r="D20" s="474">
        <v>20091.16399102884</v>
      </c>
      <c r="E20" s="474">
        <v>21414.834529844822</v>
      </c>
      <c r="F20" s="474">
        <v>22841.1620168644</v>
      </c>
      <c r="G20" s="474">
        <v>22261.186570678812</v>
      </c>
      <c r="H20" s="474">
        <v>22855.774489290598</v>
      </c>
      <c r="I20" s="474">
        <v>23199.938646887054</v>
      </c>
      <c r="J20" s="228"/>
    </row>
    <row r="21" spans="1:10" s="16" customFormat="1" ht="27" customHeight="1">
      <c r="A21" s="313"/>
      <c r="B21" s="315" t="s">
        <v>43</v>
      </c>
      <c r="C21" s="229"/>
      <c r="D21" s="317"/>
      <c r="E21" s="317"/>
      <c r="F21" s="317"/>
      <c r="G21" s="317"/>
      <c r="H21" s="317"/>
      <c r="I21" s="317"/>
      <c r="J21" s="228"/>
    </row>
    <row r="22" spans="1:10" s="32" customFormat="1" ht="23.25" customHeight="1">
      <c r="A22" s="197"/>
      <c r="B22" s="563" t="s">
        <v>95</v>
      </c>
      <c r="C22" s="198"/>
      <c r="D22" s="199" t="s">
        <v>75</v>
      </c>
      <c r="E22" s="231"/>
      <c r="F22" s="232"/>
      <c r="G22" s="232"/>
      <c r="H22" s="232"/>
      <c r="I22" s="232"/>
      <c r="J22" s="232"/>
    </row>
    <row r="23" spans="1:10" s="32" customFormat="1" ht="23.25" customHeight="1">
      <c r="A23" s="197"/>
      <c r="B23" s="564" t="s">
        <v>96</v>
      </c>
      <c r="C23" s="198"/>
      <c r="D23" s="562"/>
      <c r="E23" s="197"/>
      <c r="F23" s="232"/>
      <c r="G23" s="232"/>
      <c r="H23" s="232"/>
      <c r="I23" s="232"/>
      <c r="J23" s="232"/>
    </row>
    <row r="26" spans="1:10">
      <c r="D26" s="381"/>
      <c r="G26" s="233"/>
    </row>
    <row r="27" spans="1:10">
      <c r="G27" s="233"/>
    </row>
    <row r="28" spans="1:10">
      <c r="G28" s="233"/>
    </row>
    <row r="29" spans="1:10">
      <c r="G29" s="233"/>
    </row>
  </sheetData>
  <sheetProtection password="C7FD" sheet="1"/>
  <phoneticPr fontId="0" type="noConversion"/>
  <printOptions horizontalCentered="1"/>
  <pageMargins left="0.51181102362204722" right="0.51181102362204722" top="0.70866141732283472" bottom="0.31496062992125984" header="0.51181102362204722" footer="0.2362204724409449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O43"/>
  <sheetViews>
    <sheetView showGridLines="0" defaultGridColor="0" view="pageBreakPreview" topLeftCell="A10" colorId="8" zoomScale="70" zoomScaleNormal="60" zoomScaleSheetLayoutView="70" workbookViewId="0">
      <selection activeCell="F31" sqref="F31"/>
    </sheetView>
  </sheetViews>
  <sheetFormatPr defaultColWidth="9.77734375" defaultRowHeight="15.75"/>
  <cols>
    <col min="1" max="1" width="13.6640625" style="3" customWidth="1"/>
    <col min="2" max="2" width="11" style="3" customWidth="1"/>
    <col min="3" max="6" width="13.33203125" style="3" customWidth="1"/>
    <col min="7" max="7" width="15.77734375" style="3" customWidth="1"/>
    <col min="8" max="11" width="13.33203125" style="3" customWidth="1"/>
    <col min="12" max="12" width="14" style="3" customWidth="1"/>
    <col min="13" max="13" width="15.77734375" style="118" customWidth="1"/>
    <col min="14" max="14" width="2.77734375" style="119" customWidth="1"/>
    <col min="15" max="15" width="14.5546875" style="120" bestFit="1" customWidth="1"/>
    <col min="16" max="16384" width="9.77734375" style="27"/>
  </cols>
  <sheetData>
    <row r="1" spans="1:15" ht="27" customHeight="1"/>
    <row r="2" spans="1:15" ht="24" customHeight="1">
      <c r="A2" s="571" t="s">
        <v>112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121"/>
      <c r="N2" s="121"/>
    </row>
    <row r="3" spans="1:15" ht="28.5" customHeight="1">
      <c r="A3" s="572" t="s">
        <v>113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121"/>
      <c r="N3" s="121"/>
    </row>
    <row r="4" spans="1:15" ht="22.5" customHeight="1">
      <c r="A4" s="234"/>
      <c r="B4" s="135"/>
      <c r="C4" s="568" t="s">
        <v>79</v>
      </c>
      <c r="D4" s="569"/>
      <c r="E4" s="569"/>
      <c r="F4" s="570"/>
      <c r="G4" s="115"/>
      <c r="H4" s="568" t="s">
        <v>90</v>
      </c>
      <c r="I4" s="569"/>
      <c r="J4" s="569"/>
      <c r="K4" s="570"/>
      <c r="L4" s="270"/>
      <c r="M4" s="114"/>
      <c r="N4" s="105"/>
    </row>
    <row r="5" spans="1:15" ht="22.5" customHeight="1">
      <c r="A5" s="236" t="s">
        <v>0</v>
      </c>
      <c r="B5" s="138"/>
      <c r="C5" s="565" t="s">
        <v>80</v>
      </c>
      <c r="D5" s="566"/>
      <c r="E5" s="566"/>
      <c r="F5" s="567"/>
      <c r="G5" s="107" t="s">
        <v>89</v>
      </c>
      <c r="H5" s="565" t="s">
        <v>38</v>
      </c>
      <c r="I5" s="566"/>
      <c r="J5" s="566"/>
      <c r="K5" s="567"/>
      <c r="L5" s="271" t="s">
        <v>89</v>
      </c>
      <c r="M5" s="113"/>
      <c r="N5" s="105"/>
    </row>
    <row r="6" spans="1:15" ht="22.5" customHeight="1">
      <c r="A6" s="265" t="s">
        <v>5</v>
      </c>
      <c r="B6" s="138"/>
      <c r="C6" s="111" t="s">
        <v>81</v>
      </c>
      <c r="D6" s="106" t="s">
        <v>82</v>
      </c>
      <c r="E6" s="106" t="s">
        <v>83</v>
      </c>
      <c r="F6" s="108" t="s">
        <v>84</v>
      </c>
      <c r="G6" s="116" t="s">
        <v>13</v>
      </c>
      <c r="H6" s="111" t="s">
        <v>81</v>
      </c>
      <c r="I6" s="106" t="s">
        <v>82</v>
      </c>
      <c r="J6" s="106" t="s">
        <v>83</v>
      </c>
      <c r="K6" s="108" t="s">
        <v>84</v>
      </c>
      <c r="L6" s="133" t="s">
        <v>13</v>
      </c>
      <c r="M6" s="114"/>
      <c r="N6" s="105"/>
    </row>
    <row r="7" spans="1:15" ht="22.5" customHeight="1">
      <c r="A7" s="266"/>
      <c r="B7" s="137"/>
      <c r="C7" s="112" t="s">
        <v>85</v>
      </c>
      <c r="D7" s="109" t="s">
        <v>86</v>
      </c>
      <c r="E7" s="109" t="s">
        <v>87</v>
      </c>
      <c r="F7" s="110" t="s">
        <v>88</v>
      </c>
      <c r="G7" s="117"/>
      <c r="H7" s="112" t="s">
        <v>85</v>
      </c>
      <c r="I7" s="109" t="s">
        <v>86</v>
      </c>
      <c r="J7" s="109" t="s">
        <v>87</v>
      </c>
      <c r="K7" s="110" t="s">
        <v>88</v>
      </c>
      <c r="L7" s="272"/>
      <c r="M7" s="113"/>
      <c r="N7" s="105"/>
    </row>
    <row r="8" spans="1:15" ht="26.25" customHeight="1">
      <c r="A8" s="267"/>
      <c r="B8" s="136"/>
      <c r="C8" s="129"/>
      <c r="D8" s="130"/>
      <c r="E8" s="130"/>
      <c r="F8" s="131"/>
      <c r="G8" s="132"/>
      <c r="H8" s="129"/>
      <c r="I8" s="130"/>
      <c r="J8" s="130"/>
      <c r="K8" s="131"/>
      <c r="L8" s="273"/>
      <c r="M8" s="113"/>
      <c r="N8" s="105"/>
    </row>
    <row r="9" spans="1:15" s="202" customFormat="1" ht="26.25" customHeight="1">
      <c r="A9" s="236" t="s">
        <v>17</v>
      </c>
      <c r="B9" s="138"/>
      <c r="C9" s="386">
        <v>151890934</v>
      </c>
      <c r="D9" s="387">
        <v>61390463</v>
      </c>
      <c r="E9" s="387">
        <v>11247443</v>
      </c>
      <c r="F9" s="404">
        <v>12488874</v>
      </c>
      <c r="G9" s="405">
        <v>237017714</v>
      </c>
      <c r="H9" s="386">
        <v>6526096</v>
      </c>
      <c r="I9" s="387">
        <v>2144750</v>
      </c>
      <c r="J9" s="387">
        <v>522200</v>
      </c>
      <c r="K9" s="406" t="s">
        <v>91</v>
      </c>
      <c r="L9" s="407">
        <v>9193046</v>
      </c>
      <c r="M9" s="76"/>
      <c r="N9" s="23"/>
      <c r="O9" s="201"/>
    </row>
    <row r="10" spans="1:15" ht="26.25" customHeight="1">
      <c r="A10" s="237" t="s">
        <v>11</v>
      </c>
      <c r="B10" s="138"/>
      <c r="C10" s="386"/>
      <c r="D10" s="387"/>
      <c r="E10" s="387"/>
      <c r="F10" s="404"/>
      <c r="G10" s="128"/>
      <c r="H10" s="386"/>
      <c r="I10" s="387"/>
      <c r="J10" s="387"/>
      <c r="K10" s="404"/>
      <c r="L10" s="214"/>
      <c r="M10" s="76"/>
      <c r="N10" s="23"/>
    </row>
    <row r="11" spans="1:15" ht="11.25" customHeight="1">
      <c r="A11" s="36"/>
      <c r="B11" s="138"/>
      <c r="C11" s="386"/>
      <c r="D11" s="387"/>
      <c r="E11" s="387"/>
      <c r="F11" s="404"/>
      <c r="G11" s="128"/>
      <c r="H11" s="386"/>
      <c r="I11" s="387"/>
      <c r="J11" s="387"/>
      <c r="K11" s="404"/>
      <c r="L11" s="214"/>
      <c r="M11" s="76"/>
      <c r="N11" s="23"/>
    </row>
    <row r="12" spans="1:15" s="202" customFormat="1" ht="26.25" customHeight="1">
      <c r="A12" s="236" t="s">
        <v>77</v>
      </c>
      <c r="B12" s="138"/>
      <c r="C12" s="214">
        <v>3450000</v>
      </c>
      <c r="D12" s="127">
        <v>3150000</v>
      </c>
      <c r="E12" s="408" t="s">
        <v>91</v>
      </c>
      <c r="F12" s="406" t="s">
        <v>91</v>
      </c>
      <c r="G12" s="405">
        <v>6600000</v>
      </c>
      <c r="H12" s="386">
        <v>13000</v>
      </c>
      <c r="I12" s="387">
        <v>37500</v>
      </c>
      <c r="J12" s="408" t="s">
        <v>91</v>
      </c>
      <c r="K12" s="406" t="s">
        <v>91</v>
      </c>
      <c r="L12" s="407">
        <v>50500</v>
      </c>
      <c r="M12" s="76"/>
      <c r="N12" s="23"/>
      <c r="O12" s="201"/>
    </row>
    <row r="13" spans="1:15" s="202" customFormat="1" ht="26.25" customHeight="1">
      <c r="A13" s="36"/>
      <c r="B13" s="138"/>
      <c r="C13" s="386"/>
      <c r="D13" s="387"/>
      <c r="E13" s="387"/>
      <c r="F13" s="404"/>
      <c r="G13" s="128"/>
      <c r="H13" s="386"/>
      <c r="I13" s="387"/>
      <c r="J13" s="387"/>
      <c r="K13" s="404"/>
      <c r="L13" s="214"/>
      <c r="M13" s="76"/>
      <c r="N13" s="23"/>
      <c r="O13" s="201"/>
    </row>
    <row r="14" spans="1:15" s="202" customFormat="1" ht="26.25" customHeight="1">
      <c r="A14" s="236" t="s">
        <v>72</v>
      </c>
      <c r="B14" s="138"/>
      <c r="C14" s="386">
        <v>45086317</v>
      </c>
      <c r="D14" s="387">
        <v>2771030</v>
      </c>
      <c r="E14" s="387">
        <v>910000</v>
      </c>
      <c r="F14" s="404">
        <v>1110800</v>
      </c>
      <c r="G14" s="405">
        <v>49878147</v>
      </c>
      <c r="H14" s="386">
        <v>107000</v>
      </c>
      <c r="I14" s="387">
        <v>160539</v>
      </c>
      <c r="J14" s="408" t="s">
        <v>91</v>
      </c>
      <c r="K14" s="406" t="s">
        <v>91</v>
      </c>
      <c r="L14" s="407">
        <v>267539</v>
      </c>
      <c r="M14" s="76"/>
      <c r="N14" s="23"/>
      <c r="O14" s="201"/>
    </row>
    <row r="15" spans="1:15" ht="26.25" customHeight="1">
      <c r="A15" s="238"/>
      <c r="B15" s="139"/>
      <c r="C15" s="389"/>
      <c r="D15" s="391"/>
      <c r="E15" s="391"/>
      <c r="F15" s="409"/>
      <c r="G15" s="410"/>
      <c r="H15" s="389"/>
      <c r="I15" s="391"/>
      <c r="J15" s="391"/>
      <c r="K15" s="409"/>
      <c r="L15" s="214"/>
      <c r="M15" s="36"/>
      <c r="N15" s="77"/>
    </row>
    <row r="16" spans="1:15" ht="26.25" customHeight="1">
      <c r="A16" s="239" t="s">
        <v>12</v>
      </c>
      <c r="B16" s="140"/>
      <c r="C16" s="411">
        <v>200427251</v>
      </c>
      <c r="D16" s="384">
        <v>67311493</v>
      </c>
      <c r="E16" s="384">
        <v>12157443</v>
      </c>
      <c r="F16" s="412">
        <v>13599674</v>
      </c>
      <c r="G16" s="413">
        <v>293495861</v>
      </c>
      <c r="H16" s="414">
        <v>6646096</v>
      </c>
      <c r="I16" s="385">
        <v>2342789</v>
      </c>
      <c r="J16" s="385">
        <v>522200</v>
      </c>
      <c r="K16" s="415" t="s">
        <v>91</v>
      </c>
      <c r="L16" s="411">
        <v>9511085</v>
      </c>
      <c r="M16" s="122"/>
      <c r="N16" s="123"/>
      <c r="O16" s="333"/>
    </row>
    <row r="17" spans="1:14" ht="26.25" customHeight="1">
      <c r="A17" s="48" t="s">
        <v>13</v>
      </c>
      <c r="B17" s="138"/>
      <c r="C17" s="214"/>
      <c r="D17" s="127"/>
      <c r="E17" s="268"/>
      <c r="F17" s="269"/>
      <c r="G17" s="127"/>
      <c r="H17" s="214"/>
      <c r="I17" s="127"/>
      <c r="J17" s="268"/>
      <c r="K17" s="269"/>
      <c r="L17" s="214"/>
      <c r="M17" s="23"/>
      <c r="N17" s="23"/>
    </row>
    <row r="18" spans="1:14" ht="19.899999999999999" customHeight="1">
      <c r="A18" s="54"/>
      <c r="B18" s="26"/>
      <c r="C18" s="59"/>
      <c r="D18" s="60"/>
      <c r="F18" s="59"/>
      <c r="G18" s="59"/>
      <c r="H18" s="26"/>
      <c r="I18" s="26"/>
    </row>
    <row r="19" spans="1:14" ht="19.899999999999999" customHeight="1">
      <c r="A19" s="54"/>
      <c r="B19" s="26"/>
      <c r="C19" s="26"/>
      <c r="D19" s="26"/>
      <c r="H19" s="26"/>
      <c r="I19" s="26"/>
    </row>
    <row r="20" spans="1:14" ht="24" customHeight="1">
      <c r="A20" s="571" t="s">
        <v>114</v>
      </c>
      <c r="B20" s="571"/>
      <c r="C20" s="571"/>
      <c r="D20" s="571"/>
      <c r="E20" s="571"/>
      <c r="F20" s="571"/>
      <c r="G20" s="571"/>
      <c r="H20" s="571"/>
      <c r="I20" s="571"/>
      <c r="J20" s="571"/>
      <c r="K20" s="571"/>
      <c r="L20" s="571"/>
      <c r="M20" s="121"/>
      <c r="N20" s="121"/>
    </row>
    <row r="21" spans="1:14" ht="28.5" customHeight="1">
      <c r="A21" s="572" t="s">
        <v>115</v>
      </c>
      <c r="B21" s="572"/>
      <c r="C21" s="572"/>
      <c r="D21" s="572"/>
      <c r="E21" s="572"/>
      <c r="F21" s="572"/>
      <c r="G21" s="572"/>
      <c r="H21" s="572"/>
      <c r="I21" s="572"/>
      <c r="J21" s="572"/>
      <c r="K21" s="572"/>
      <c r="L21" s="572"/>
      <c r="M21" s="121"/>
      <c r="N21" s="121"/>
    </row>
    <row r="22" spans="1:14" ht="21.75" customHeight="1">
      <c r="A22" s="234"/>
      <c r="B22" s="135"/>
      <c r="C22" s="568" t="s">
        <v>79</v>
      </c>
      <c r="D22" s="569"/>
      <c r="E22" s="569"/>
      <c r="F22" s="570"/>
      <c r="G22" s="115"/>
      <c r="H22" s="568" t="s">
        <v>90</v>
      </c>
      <c r="I22" s="569"/>
      <c r="J22" s="569"/>
      <c r="K22" s="570"/>
      <c r="L22" s="270"/>
      <c r="M22" s="42"/>
      <c r="N22" s="105"/>
    </row>
    <row r="23" spans="1:14" ht="21.75" customHeight="1">
      <c r="A23" s="236" t="s">
        <v>0</v>
      </c>
      <c r="B23" s="138"/>
      <c r="C23" s="565" t="s">
        <v>80</v>
      </c>
      <c r="D23" s="566"/>
      <c r="E23" s="566"/>
      <c r="F23" s="567"/>
      <c r="G23" s="107" t="s">
        <v>89</v>
      </c>
      <c r="H23" s="565" t="s">
        <v>38</v>
      </c>
      <c r="I23" s="566"/>
      <c r="J23" s="566"/>
      <c r="K23" s="567"/>
      <c r="L23" s="271" t="s">
        <v>89</v>
      </c>
      <c r="M23" s="124"/>
      <c r="N23" s="125"/>
    </row>
    <row r="24" spans="1:14" ht="21.75" customHeight="1">
      <c r="A24" s="265" t="s">
        <v>5</v>
      </c>
      <c r="B24" s="138"/>
      <c r="C24" s="111" t="s">
        <v>81</v>
      </c>
      <c r="D24" s="106" t="s">
        <v>82</v>
      </c>
      <c r="E24" s="106" t="s">
        <v>83</v>
      </c>
      <c r="F24" s="108" t="s">
        <v>84</v>
      </c>
      <c r="G24" s="116" t="s">
        <v>13</v>
      </c>
      <c r="H24" s="111" t="s">
        <v>81</v>
      </c>
      <c r="I24" s="106" t="s">
        <v>82</v>
      </c>
      <c r="J24" s="106" t="s">
        <v>83</v>
      </c>
      <c r="K24" s="108" t="s">
        <v>84</v>
      </c>
      <c r="L24" s="133" t="s">
        <v>13</v>
      </c>
      <c r="M24" s="17"/>
      <c r="N24" s="21"/>
    </row>
    <row r="25" spans="1:14" ht="21.75" customHeight="1">
      <c r="A25" s="266"/>
      <c r="B25" s="137"/>
      <c r="C25" s="112" t="s">
        <v>85</v>
      </c>
      <c r="D25" s="109" t="s">
        <v>86</v>
      </c>
      <c r="E25" s="109" t="s">
        <v>87</v>
      </c>
      <c r="F25" s="110" t="s">
        <v>88</v>
      </c>
      <c r="G25" s="117"/>
      <c r="H25" s="133" t="s">
        <v>85</v>
      </c>
      <c r="I25" s="113" t="s">
        <v>86</v>
      </c>
      <c r="J25" s="113" t="s">
        <v>87</v>
      </c>
      <c r="K25" s="134" t="s">
        <v>88</v>
      </c>
      <c r="L25" s="272"/>
      <c r="M25" s="76"/>
      <c r="N25" s="21"/>
    </row>
    <row r="26" spans="1:14" ht="26.25" customHeight="1">
      <c r="A26" s="267"/>
      <c r="B26" s="136"/>
      <c r="C26" s="169"/>
      <c r="D26" s="170"/>
      <c r="E26" s="170"/>
      <c r="F26" s="171"/>
      <c r="G26" s="172"/>
      <c r="H26" s="169"/>
      <c r="I26" s="170"/>
      <c r="J26" s="170"/>
      <c r="K26" s="170"/>
      <c r="L26" s="276"/>
      <c r="M26" s="76"/>
      <c r="N26" s="21"/>
    </row>
    <row r="27" spans="1:14" ht="26.25" customHeight="1">
      <c r="A27" s="236" t="s">
        <v>17</v>
      </c>
      <c r="B27" s="138"/>
      <c r="C27" s="173">
        <v>143150813</v>
      </c>
      <c r="D27" s="174">
        <v>59538606</v>
      </c>
      <c r="E27" s="174">
        <v>17649251</v>
      </c>
      <c r="F27" s="175">
        <v>11216853</v>
      </c>
      <c r="G27" s="416">
        <v>231555523</v>
      </c>
      <c r="H27" s="173">
        <v>6582070</v>
      </c>
      <c r="I27" s="174">
        <v>2242577</v>
      </c>
      <c r="J27" s="174">
        <v>450530</v>
      </c>
      <c r="K27" s="417" t="s">
        <v>91</v>
      </c>
      <c r="L27" s="418">
        <v>9275177</v>
      </c>
      <c r="M27" s="76"/>
      <c r="N27" s="21"/>
    </row>
    <row r="28" spans="1:14" ht="26.25" customHeight="1">
      <c r="A28" s="237" t="s">
        <v>11</v>
      </c>
      <c r="B28" s="138"/>
      <c r="C28" s="173"/>
      <c r="D28" s="174"/>
      <c r="E28" s="174"/>
      <c r="F28" s="175"/>
      <c r="G28" s="176"/>
      <c r="H28" s="173"/>
      <c r="I28" s="174"/>
      <c r="J28" s="174"/>
      <c r="K28" s="174"/>
      <c r="L28" s="173"/>
      <c r="M28" s="76"/>
      <c r="N28" s="23"/>
    </row>
    <row r="29" spans="1:14" ht="11.25" customHeight="1">
      <c r="A29" s="36"/>
      <c r="B29" s="138"/>
      <c r="C29" s="173"/>
      <c r="D29" s="174"/>
      <c r="E29" s="174"/>
      <c r="F29" s="175"/>
      <c r="G29" s="176"/>
      <c r="H29" s="173"/>
      <c r="I29" s="174"/>
      <c r="J29" s="174"/>
      <c r="K29" s="174"/>
      <c r="L29" s="173"/>
      <c r="M29" s="76"/>
      <c r="N29" s="23"/>
    </row>
    <row r="30" spans="1:14" ht="26.25" customHeight="1">
      <c r="A30" s="236" t="s">
        <v>77</v>
      </c>
      <c r="B30" s="138"/>
      <c r="C30" s="173">
        <v>3258725</v>
      </c>
      <c r="D30" s="174">
        <v>2600040</v>
      </c>
      <c r="E30" s="417" t="s">
        <v>91</v>
      </c>
      <c r="F30" s="419" t="s">
        <v>91</v>
      </c>
      <c r="G30" s="416">
        <v>5858765</v>
      </c>
      <c r="H30" s="173">
        <v>10351</v>
      </c>
      <c r="I30" s="174">
        <v>32577</v>
      </c>
      <c r="J30" s="417" t="s">
        <v>91</v>
      </c>
      <c r="K30" s="417" t="s">
        <v>91</v>
      </c>
      <c r="L30" s="418">
        <v>42928</v>
      </c>
      <c r="M30" s="76"/>
      <c r="N30" s="23"/>
    </row>
    <row r="31" spans="1:14" ht="26.25" customHeight="1">
      <c r="A31" s="36"/>
      <c r="B31" s="138"/>
      <c r="C31" s="173"/>
      <c r="D31" s="174"/>
      <c r="E31" s="174"/>
      <c r="F31" s="175"/>
      <c r="G31" s="176"/>
      <c r="H31" s="173"/>
      <c r="I31" s="174"/>
      <c r="J31" s="174"/>
      <c r="K31" s="174"/>
      <c r="L31" s="173"/>
      <c r="M31" s="36"/>
      <c r="N31" s="77"/>
    </row>
    <row r="32" spans="1:14" ht="26.25" customHeight="1">
      <c r="A32" s="236" t="s">
        <v>72</v>
      </c>
      <c r="B32" s="138"/>
      <c r="C32" s="173">
        <v>42493510</v>
      </c>
      <c r="D32" s="174">
        <v>3062265</v>
      </c>
      <c r="E32" s="174">
        <v>620664</v>
      </c>
      <c r="F32" s="175">
        <v>980180</v>
      </c>
      <c r="G32" s="416">
        <v>47156619</v>
      </c>
      <c r="H32" s="173">
        <v>123608</v>
      </c>
      <c r="I32" s="174">
        <v>83608</v>
      </c>
      <c r="J32" s="417" t="s">
        <v>91</v>
      </c>
      <c r="K32" s="417" t="s">
        <v>91</v>
      </c>
      <c r="L32" s="418">
        <v>207216</v>
      </c>
      <c r="M32" s="122"/>
      <c r="N32" s="123"/>
    </row>
    <row r="33" spans="1:14" ht="26.25" customHeight="1">
      <c r="A33" s="238"/>
      <c r="B33" s="139"/>
      <c r="C33" s="173"/>
      <c r="D33" s="174"/>
      <c r="E33" s="174"/>
      <c r="F33" s="175"/>
      <c r="G33" s="176"/>
      <c r="H33" s="173"/>
      <c r="I33" s="174"/>
      <c r="J33" s="174"/>
      <c r="K33" s="174"/>
      <c r="L33" s="173"/>
      <c r="M33" s="23"/>
      <c r="N33" s="23"/>
    </row>
    <row r="34" spans="1:14" ht="27" customHeight="1">
      <c r="A34" s="239" t="s">
        <v>12</v>
      </c>
      <c r="B34" s="140"/>
      <c r="C34" s="411">
        <v>188903048</v>
      </c>
      <c r="D34" s="384">
        <v>65200911</v>
      </c>
      <c r="E34" s="384">
        <v>18269915</v>
      </c>
      <c r="F34" s="412">
        <v>12197033</v>
      </c>
      <c r="G34" s="420">
        <v>284570907</v>
      </c>
      <c r="H34" s="414">
        <v>6716029</v>
      </c>
      <c r="I34" s="385">
        <v>2358762</v>
      </c>
      <c r="J34" s="385">
        <v>450530</v>
      </c>
      <c r="K34" s="415" t="s">
        <v>91</v>
      </c>
      <c r="L34" s="411">
        <v>9525321</v>
      </c>
      <c r="M34" s="23"/>
      <c r="N34" s="23"/>
    </row>
    <row r="35" spans="1:14" ht="27" customHeight="1">
      <c r="A35" s="48" t="s">
        <v>13</v>
      </c>
      <c r="B35" s="138"/>
      <c r="C35" s="214"/>
      <c r="D35" s="127"/>
      <c r="E35" s="268"/>
      <c r="F35" s="269"/>
      <c r="G35" s="128"/>
      <c r="H35" s="214"/>
      <c r="I35" s="127"/>
      <c r="J35" s="268"/>
      <c r="K35" s="269"/>
      <c r="L35" s="214"/>
      <c r="M35" s="23"/>
      <c r="N35" s="23"/>
    </row>
    <row r="36" spans="1:14" ht="27" customHeight="1">
      <c r="A36" s="48"/>
      <c r="B36" s="8"/>
      <c r="C36" s="274"/>
      <c r="D36" s="275"/>
      <c r="E36" s="118"/>
      <c r="F36" s="274"/>
      <c r="G36" s="274"/>
      <c r="H36" s="274"/>
      <c r="I36" s="118"/>
      <c r="J36" s="274"/>
      <c r="K36" s="23"/>
      <c r="L36" s="23"/>
      <c r="M36" s="23"/>
      <c r="N36" s="23"/>
    </row>
    <row r="37" spans="1:14" ht="11.25" customHeight="1">
      <c r="A37" s="48"/>
      <c r="B37" s="8"/>
      <c r="C37" s="59"/>
      <c r="D37" s="60"/>
      <c r="F37" s="14"/>
      <c r="G37" s="59"/>
      <c r="H37" s="59"/>
      <c r="J37" s="59"/>
      <c r="K37" s="23"/>
      <c r="L37" s="23"/>
      <c r="M37" s="23"/>
      <c r="N37" s="23"/>
    </row>
    <row r="43" spans="1:14" ht="18">
      <c r="D43" s="6"/>
    </row>
  </sheetData>
  <sheetProtection password="C7FD" sheet="1" formatCells="0"/>
  <mergeCells count="12">
    <mergeCell ref="A2:L2"/>
    <mergeCell ref="A3:L3"/>
    <mergeCell ref="A20:L20"/>
    <mergeCell ref="A21:L21"/>
    <mergeCell ref="C23:F23"/>
    <mergeCell ref="H23:K23"/>
    <mergeCell ref="C22:F22"/>
    <mergeCell ref="H22:K22"/>
    <mergeCell ref="C4:F4"/>
    <mergeCell ref="C5:F5"/>
    <mergeCell ref="H4:K4"/>
    <mergeCell ref="H5:K5"/>
  </mergeCells>
  <printOptions horizontalCentered="1"/>
  <pageMargins left="0.74803149606299213" right="0.74803149606299213" top="0.70866141732283472" bottom="0" header="0.51181102362204722" footer="0.51181102362204722"/>
  <pageSetup paperSize="9" scale="58" orientation="landscape" useFirstPageNumber="1" r:id="rId1"/>
  <headerFooter alignWithMargins="0"/>
  <colBreaks count="2" manualBreakCount="2">
    <brk id="12" min="1" max="64" man="1"/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9"/>
  <sheetViews>
    <sheetView view="pageBreakPreview" zoomScale="70" zoomScaleNormal="70" zoomScaleSheetLayoutView="70" workbookViewId="0">
      <selection activeCell="F48" sqref="F48"/>
    </sheetView>
  </sheetViews>
  <sheetFormatPr defaultRowHeight="20.25"/>
  <cols>
    <col min="1" max="1" width="13" style="5" customWidth="1"/>
    <col min="2" max="2" width="12.44140625" style="5" customWidth="1"/>
    <col min="3" max="3" width="25.6640625" style="94" customWidth="1"/>
    <col min="4" max="4" width="6.109375" style="94" customWidth="1"/>
    <col min="5" max="5" width="25.44140625" style="5" customWidth="1"/>
    <col min="6" max="6" width="2.6640625" style="5" customWidth="1"/>
    <col min="7" max="7" width="25.44140625" style="94" customWidth="1"/>
    <col min="8" max="8" width="25.6640625" style="9" customWidth="1"/>
    <col min="9" max="16384" width="8.88671875" style="27"/>
  </cols>
  <sheetData>
    <row r="1" spans="1:8">
      <c r="A1" s="75" t="s">
        <v>110</v>
      </c>
      <c r="B1" s="78"/>
      <c r="C1" s="79"/>
      <c r="D1" s="79"/>
      <c r="E1" s="79"/>
      <c r="F1" s="79"/>
      <c r="G1" s="79"/>
      <c r="H1" s="80"/>
    </row>
    <row r="2" spans="1:8">
      <c r="A2" s="81" t="s">
        <v>111</v>
      </c>
      <c r="B2" s="82"/>
      <c r="C2" s="158"/>
      <c r="D2" s="158"/>
      <c r="E2" s="158"/>
      <c r="F2" s="158"/>
      <c r="G2" s="159"/>
      <c r="H2" s="160"/>
    </row>
    <row r="3" spans="1:8">
      <c r="A3" s="277" t="s">
        <v>18</v>
      </c>
      <c r="B3" s="148"/>
      <c r="C3" s="162">
        <v>2020</v>
      </c>
      <c r="D3" s="163"/>
      <c r="E3" s="164">
        <v>2021</v>
      </c>
      <c r="F3" s="164"/>
      <c r="G3" s="165" t="s">
        <v>102</v>
      </c>
      <c r="H3" s="191" t="s">
        <v>61</v>
      </c>
    </row>
    <row r="4" spans="1:8">
      <c r="A4" s="235" t="s">
        <v>16</v>
      </c>
      <c r="B4" s="149"/>
      <c r="C4" s="166"/>
      <c r="D4" s="83"/>
      <c r="E4" s="33"/>
      <c r="F4" s="34"/>
      <c r="G4" s="84"/>
      <c r="H4" s="286"/>
    </row>
    <row r="5" spans="1:8">
      <c r="A5" s="278" t="s">
        <v>67</v>
      </c>
      <c r="B5" s="150"/>
      <c r="C5" s="215"/>
      <c r="D5" s="216"/>
      <c r="E5" s="216"/>
      <c r="F5" s="147"/>
      <c r="G5" s="85"/>
      <c r="H5" s="287"/>
    </row>
    <row r="6" spans="1:8">
      <c r="A6" s="279" t="s">
        <v>17</v>
      </c>
      <c r="B6" s="151" t="s">
        <v>40</v>
      </c>
      <c r="C6" s="215">
        <v>45183</v>
      </c>
      <c r="D6" s="220"/>
      <c r="E6" s="216">
        <v>49259</v>
      </c>
      <c r="F6" s="220"/>
      <c r="G6" s="421">
        <v>4076</v>
      </c>
      <c r="H6" s="422">
        <v>9.0210920036296827</v>
      </c>
    </row>
    <row r="7" spans="1:8">
      <c r="A7" s="280" t="s">
        <v>14</v>
      </c>
      <c r="B7" s="152"/>
      <c r="C7" s="217">
        <v>12000</v>
      </c>
      <c r="D7" s="423"/>
      <c r="E7" s="218">
        <v>10160</v>
      </c>
      <c r="F7" s="423"/>
      <c r="G7" s="424">
        <v>-1840</v>
      </c>
      <c r="H7" s="425">
        <v>-15.333333333333332</v>
      </c>
    </row>
    <row r="8" spans="1:8">
      <c r="A8" s="281" t="s">
        <v>15</v>
      </c>
      <c r="B8" s="153"/>
      <c r="C8" s="217">
        <v>7067</v>
      </c>
      <c r="D8" s="423"/>
      <c r="E8" s="218">
        <v>7152</v>
      </c>
      <c r="F8" s="423"/>
      <c r="G8" s="219">
        <v>85</v>
      </c>
      <c r="H8" s="426">
        <v>1.2027734540823509</v>
      </c>
    </row>
    <row r="9" spans="1:8">
      <c r="A9" s="282" t="s">
        <v>12</v>
      </c>
      <c r="B9" s="154" t="s">
        <v>39</v>
      </c>
      <c r="C9" s="427">
        <v>64250</v>
      </c>
      <c r="D9" s="428"/>
      <c r="E9" s="429">
        <v>66571</v>
      </c>
      <c r="F9" s="428"/>
      <c r="G9" s="430">
        <v>2321</v>
      </c>
      <c r="H9" s="431">
        <v>3.6124513618676968</v>
      </c>
    </row>
    <row r="10" spans="1:8">
      <c r="A10" s="283" t="s">
        <v>68</v>
      </c>
      <c r="B10" s="155"/>
      <c r="C10" s="217"/>
      <c r="D10" s="220"/>
      <c r="E10" s="218"/>
      <c r="F10" s="220"/>
      <c r="G10" s="219"/>
      <c r="H10" s="222"/>
    </row>
    <row r="11" spans="1:8">
      <c r="A11" s="280" t="s">
        <v>17</v>
      </c>
      <c r="B11" s="156" t="s">
        <v>40</v>
      </c>
      <c r="C11" s="217">
        <v>632269</v>
      </c>
      <c r="D11" s="432"/>
      <c r="E11" s="218">
        <v>651082</v>
      </c>
      <c r="F11" s="432"/>
      <c r="G11" s="424">
        <v>18813</v>
      </c>
      <c r="H11" s="425">
        <v>2.9754740466478635</v>
      </c>
    </row>
    <row r="12" spans="1:8">
      <c r="A12" s="280" t="s">
        <v>14</v>
      </c>
      <c r="B12" s="152"/>
      <c r="C12" s="217">
        <v>50137</v>
      </c>
      <c r="D12" s="423"/>
      <c r="E12" s="218">
        <v>52928</v>
      </c>
      <c r="F12" s="423"/>
      <c r="G12" s="219">
        <v>2791</v>
      </c>
      <c r="H12" s="425">
        <v>5.5667471129106305</v>
      </c>
    </row>
    <row r="13" spans="1:8">
      <c r="A13" s="281" t="s">
        <v>15</v>
      </c>
      <c r="B13" s="153"/>
      <c r="C13" s="217">
        <v>17018</v>
      </c>
      <c r="D13" s="423"/>
      <c r="E13" s="218">
        <v>13421</v>
      </c>
      <c r="F13" s="423"/>
      <c r="G13" s="433">
        <v>-3597</v>
      </c>
      <c r="H13" s="426">
        <v>-21.13644376542484</v>
      </c>
    </row>
    <row r="14" spans="1:8">
      <c r="A14" s="282" t="s">
        <v>12</v>
      </c>
      <c r="B14" s="154" t="s">
        <v>39</v>
      </c>
      <c r="C14" s="427">
        <v>699424</v>
      </c>
      <c r="D14" s="428"/>
      <c r="E14" s="429">
        <v>717431</v>
      </c>
      <c r="F14" s="428"/>
      <c r="G14" s="430">
        <v>18007</v>
      </c>
      <c r="H14" s="431">
        <v>2.5745470558631078</v>
      </c>
    </row>
    <row r="15" spans="1:8">
      <c r="A15" s="283" t="s">
        <v>69</v>
      </c>
      <c r="B15" s="155"/>
      <c r="C15" s="217"/>
      <c r="D15" s="220"/>
      <c r="E15" s="218"/>
      <c r="F15" s="220"/>
      <c r="G15" s="219"/>
      <c r="H15" s="222"/>
    </row>
    <row r="16" spans="1:8">
      <c r="A16" s="280" t="s">
        <v>17</v>
      </c>
      <c r="B16" s="156" t="s">
        <v>40</v>
      </c>
      <c r="C16" s="217">
        <v>275184</v>
      </c>
      <c r="D16" s="432"/>
      <c r="E16" s="218">
        <v>284641</v>
      </c>
      <c r="F16" s="432"/>
      <c r="G16" s="424">
        <v>9457</v>
      </c>
      <c r="H16" s="425">
        <v>3.4366096866096818</v>
      </c>
    </row>
    <row r="17" spans="1:8">
      <c r="A17" s="280" t="s">
        <v>14</v>
      </c>
      <c r="B17" s="157"/>
      <c r="C17" s="217">
        <v>35000</v>
      </c>
      <c r="D17" s="423"/>
      <c r="E17" s="218">
        <v>27721</v>
      </c>
      <c r="F17" s="423"/>
      <c r="G17" s="424">
        <v>-7279</v>
      </c>
      <c r="H17" s="425">
        <v>-20.797142857142859</v>
      </c>
    </row>
    <row r="18" spans="1:8">
      <c r="A18" s="281" t="s">
        <v>15</v>
      </c>
      <c r="B18" s="153"/>
      <c r="C18" s="217">
        <v>14171</v>
      </c>
      <c r="D18" s="423"/>
      <c r="E18" s="218">
        <v>11632</v>
      </c>
      <c r="F18" s="423"/>
      <c r="G18" s="219">
        <v>-2539</v>
      </c>
      <c r="H18" s="426">
        <v>-17.916872486063085</v>
      </c>
    </row>
    <row r="19" spans="1:8">
      <c r="A19" s="282" t="s">
        <v>12</v>
      </c>
      <c r="B19" s="154" t="s">
        <v>39</v>
      </c>
      <c r="C19" s="427">
        <v>324355</v>
      </c>
      <c r="D19" s="428"/>
      <c r="E19" s="429">
        <v>323994</v>
      </c>
      <c r="F19" s="428"/>
      <c r="G19" s="430">
        <v>-361</v>
      </c>
      <c r="H19" s="431">
        <v>-0.111297806415811</v>
      </c>
    </row>
    <row r="20" spans="1:8">
      <c r="A20" s="283" t="s">
        <v>70</v>
      </c>
      <c r="B20" s="155"/>
      <c r="C20" s="217"/>
      <c r="D20" s="220"/>
      <c r="E20" s="218"/>
      <c r="F20" s="220"/>
      <c r="G20" s="219"/>
      <c r="H20" s="222"/>
    </row>
    <row r="21" spans="1:8">
      <c r="A21" s="280" t="s">
        <v>17</v>
      </c>
      <c r="B21" s="156" t="s">
        <v>40</v>
      </c>
      <c r="C21" s="434">
        <v>121061</v>
      </c>
      <c r="D21" s="435"/>
      <c r="E21" s="436">
        <v>132981</v>
      </c>
      <c r="F21" s="435"/>
      <c r="G21" s="437">
        <v>11920</v>
      </c>
      <c r="H21" s="425">
        <v>9.8462758444090248</v>
      </c>
    </row>
    <row r="22" spans="1:8">
      <c r="A22" s="280" t="s">
        <v>14</v>
      </c>
      <c r="B22" s="152"/>
      <c r="C22" s="438">
        <v>1334</v>
      </c>
      <c r="D22" s="423"/>
      <c r="E22" s="439">
        <v>1334</v>
      </c>
      <c r="F22" s="423"/>
      <c r="G22" s="424">
        <v>0</v>
      </c>
      <c r="H22" s="425">
        <v>0</v>
      </c>
    </row>
    <row r="23" spans="1:8">
      <c r="A23" s="281" t="s">
        <v>15</v>
      </c>
      <c r="B23" s="153"/>
      <c r="C23" s="217">
        <v>2279</v>
      </c>
      <c r="D23" s="423"/>
      <c r="E23" s="218">
        <v>2454</v>
      </c>
      <c r="F23" s="423"/>
      <c r="G23" s="219">
        <v>175</v>
      </c>
      <c r="H23" s="426">
        <v>7.6788064940763512</v>
      </c>
    </row>
    <row r="24" spans="1:8">
      <c r="A24" s="282" t="s">
        <v>12</v>
      </c>
      <c r="B24" s="154" t="s">
        <v>39</v>
      </c>
      <c r="C24" s="427">
        <v>124674</v>
      </c>
      <c r="D24" s="428"/>
      <c r="E24" s="429">
        <v>136769</v>
      </c>
      <c r="F24" s="428"/>
      <c r="G24" s="430">
        <v>12095</v>
      </c>
      <c r="H24" s="431">
        <v>9.7013009929897152</v>
      </c>
    </row>
    <row r="25" spans="1:8">
      <c r="A25" s="283" t="s">
        <v>71</v>
      </c>
      <c r="B25" s="155"/>
      <c r="C25" s="217"/>
      <c r="D25" s="220"/>
      <c r="E25" s="218"/>
      <c r="F25" s="220"/>
      <c r="G25" s="219"/>
      <c r="H25" s="222"/>
    </row>
    <row r="26" spans="1:8">
      <c r="A26" s="280" t="s">
        <v>17</v>
      </c>
      <c r="B26" s="156" t="s">
        <v>40</v>
      </c>
      <c r="C26" s="217">
        <v>1450272</v>
      </c>
      <c r="D26" s="432"/>
      <c r="E26" s="218">
        <v>1379694</v>
      </c>
      <c r="F26" s="432"/>
      <c r="G26" s="424">
        <v>-70578</v>
      </c>
      <c r="H26" s="425">
        <v>-4.8665353809492329</v>
      </c>
    </row>
    <row r="27" spans="1:8">
      <c r="A27" s="280" t="s">
        <v>14</v>
      </c>
      <c r="B27" s="152"/>
      <c r="C27" s="217">
        <v>92500</v>
      </c>
      <c r="D27" s="423"/>
      <c r="E27" s="218">
        <v>89178</v>
      </c>
      <c r="F27" s="423"/>
      <c r="G27" s="424">
        <v>-3322</v>
      </c>
      <c r="H27" s="425">
        <v>-3.5913513513513462</v>
      </c>
    </row>
    <row r="28" spans="1:8">
      <c r="A28" s="281" t="s">
        <v>15</v>
      </c>
      <c r="B28" s="153"/>
      <c r="C28" s="217">
        <v>327000</v>
      </c>
      <c r="D28" s="423"/>
      <c r="E28" s="218">
        <v>204123</v>
      </c>
      <c r="F28" s="423"/>
      <c r="G28" s="219">
        <v>-122877</v>
      </c>
      <c r="H28" s="426">
        <v>-37.577064220183487</v>
      </c>
    </row>
    <row r="29" spans="1:8">
      <c r="A29" s="284" t="s">
        <v>12</v>
      </c>
      <c r="B29" s="285" t="s">
        <v>39</v>
      </c>
      <c r="C29" s="440">
        <v>1869772</v>
      </c>
      <c r="D29" s="441"/>
      <c r="E29" s="442">
        <v>1672995</v>
      </c>
      <c r="F29" s="441"/>
      <c r="G29" s="443">
        <v>-196777</v>
      </c>
      <c r="H29" s="444">
        <v>-10.524117379017339</v>
      </c>
    </row>
    <row r="30" spans="1:8" ht="24" customHeight="1">
      <c r="A30" s="86"/>
      <c r="B30" s="87"/>
      <c r="C30" s="24"/>
      <c r="D30" s="88"/>
      <c r="E30" s="16"/>
      <c r="F30" s="16"/>
      <c r="G30" s="89"/>
      <c r="H30" s="288"/>
    </row>
    <row r="31" spans="1:8">
      <c r="A31" s="90"/>
      <c r="B31" s="91"/>
      <c r="C31" s="92"/>
      <c r="D31" s="93"/>
      <c r="E31" s="91"/>
      <c r="F31" s="91"/>
      <c r="G31" s="93"/>
      <c r="H31" s="15"/>
    </row>
    <row r="39" spans="5:5">
      <c r="E39" s="200"/>
    </row>
  </sheetData>
  <sheetProtection password="C7FD" sheet="1" formatCells="0"/>
  <printOptions horizontalCentered="1"/>
  <pageMargins left="0.74803149606299213" right="0.74803149606299213" top="0.70866141732283472" bottom="0.51181102362204722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2"/>
  <sheetViews>
    <sheetView view="pageBreakPreview" topLeftCell="A22" zoomScale="80" zoomScaleNormal="80" zoomScaleSheetLayoutView="80" workbookViewId="0">
      <selection activeCell="D52" sqref="D52"/>
    </sheetView>
  </sheetViews>
  <sheetFormatPr defaultRowHeight="18"/>
  <cols>
    <col min="1" max="1" width="17" style="6" customWidth="1"/>
    <col min="2" max="6" width="11.77734375" style="6" customWidth="1"/>
    <col min="7" max="8" width="11.77734375" style="27" customWidth="1"/>
    <col min="9" max="9" width="11" style="27" bestFit="1" customWidth="1"/>
    <col min="10" max="10" width="12.44140625" style="27" bestFit="1" customWidth="1"/>
    <col min="11" max="16384" width="8.88671875" style="27"/>
  </cols>
  <sheetData>
    <row r="1" spans="1:10" ht="18.75">
      <c r="G1" s="71"/>
      <c r="H1" s="71"/>
    </row>
    <row r="2" spans="1:10" s="72" customFormat="1" ht="24" customHeight="1">
      <c r="A2" s="28" t="s">
        <v>106</v>
      </c>
      <c r="B2" s="29"/>
      <c r="C2" s="29"/>
      <c r="D2" s="29"/>
      <c r="E2" s="29"/>
      <c r="F2" s="29"/>
      <c r="G2" s="30"/>
      <c r="H2" s="30"/>
    </row>
    <row r="3" spans="1:10" s="35" customFormat="1" ht="21.75" customHeight="1">
      <c r="A3" s="31" t="s">
        <v>107</v>
      </c>
      <c r="B3" s="29"/>
      <c r="C3" s="29"/>
      <c r="D3" s="29"/>
      <c r="E3" s="29"/>
      <c r="F3" s="29"/>
      <c r="G3" s="30"/>
      <c r="H3" s="30"/>
    </row>
    <row r="4" spans="1:10" s="12" customFormat="1" ht="18.75">
      <c r="A4" s="289" t="s">
        <v>41</v>
      </c>
      <c r="B4" s="325" t="s">
        <v>32</v>
      </c>
      <c r="C4" s="142" t="s">
        <v>33</v>
      </c>
      <c r="D4" s="142" t="s">
        <v>34</v>
      </c>
      <c r="E4" s="142" t="s">
        <v>35</v>
      </c>
      <c r="F4" s="142" t="s">
        <v>36</v>
      </c>
      <c r="G4" s="142" t="s">
        <v>30</v>
      </c>
      <c r="H4" s="142" t="s">
        <v>31</v>
      </c>
      <c r="I4" s="73"/>
    </row>
    <row r="5" spans="1:10" s="35" customFormat="1">
      <c r="A5" s="290" t="s">
        <v>42</v>
      </c>
      <c r="B5" s="326" t="s">
        <v>6</v>
      </c>
      <c r="C5" s="328" t="s">
        <v>7</v>
      </c>
      <c r="D5" s="328" t="s">
        <v>8</v>
      </c>
      <c r="E5" s="329" t="s">
        <v>9</v>
      </c>
      <c r="F5" s="329" t="s">
        <v>10</v>
      </c>
      <c r="G5" s="290" t="s">
        <v>37</v>
      </c>
      <c r="H5" s="290" t="s">
        <v>38</v>
      </c>
    </row>
    <row r="6" spans="1:10" s="35" customFormat="1">
      <c r="A6" s="291" t="s">
        <v>44</v>
      </c>
      <c r="B6" s="475">
        <v>42</v>
      </c>
      <c r="C6" s="476">
        <v>3904</v>
      </c>
      <c r="D6" s="476">
        <v>4407</v>
      </c>
      <c r="E6" s="477">
        <v>4555</v>
      </c>
      <c r="F6" s="478" t="s">
        <v>91</v>
      </c>
      <c r="G6" s="479">
        <v>844573</v>
      </c>
      <c r="H6" s="479">
        <v>10319</v>
      </c>
    </row>
    <row r="7" spans="1:10" s="35" customFormat="1">
      <c r="A7" s="292" t="s">
        <v>45</v>
      </c>
      <c r="B7" s="480">
        <v>4500</v>
      </c>
      <c r="C7" s="481">
        <v>53011</v>
      </c>
      <c r="D7" s="481">
        <v>50849</v>
      </c>
      <c r="E7" s="481">
        <v>13878</v>
      </c>
      <c r="F7" s="481">
        <v>1484</v>
      </c>
      <c r="G7" s="479">
        <v>21838000</v>
      </c>
      <c r="H7" s="479">
        <v>572000</v>
      </c>
    </row>
    <row r="8" spans="1:10" s="35" customFormat="1">
      <c r="A8" s="292" t="s">
        <v>46</v>
      </c>
      <c r="B8" s="482">
        <v>1036</v>
      </c>
      <c r="C8" s="483">
        <v>12172</v>
      </c>
      <c r="D8" s="483">
        <v>10190</v>
      </c>
      <c r="E8" s="481">
        <v>4434</v>
      </c>
      <c r="F8" s="483">
        <v>309022</v>
      </c>
      <c r="G8" s="479">
        <v>13197995</v>
      </c>
      <c r="H8" s="479">
        <v>379285</v>
      </c>
    </row>
    <row r="9" spans="1:10" s="35" customFormat="1">
      <c r="A9" s="292" t="s">
        <v>47</v>
      </c>
      <c r="B9" s="480">
        <v>7379</v>
      </c>
      <c r="C9" s="481">
        <v>55708</v>
      </c>
      <c r="D9" s="481">
        <v>18569</v>
      </c>
      <c r="E9" s="481">
        <v>3204</v>
      </c>
      <c r="F9" s="481">
        <v>555705</v>
      </c>
      <c r="G9" s="479">
        <v>42031500</v>
      </c>
      <c r="H9" s="479">
        <v>7063200</v>
      </c>
    </row>
    <row r="10" spans="1:10" s="35" customFormat="1">
      <c r="A10" s="292" t="s">
        <v>48</v>
      </c>
      <c r="B10" s="484">
        <v>2799</v>
      </c>
      <c r="C10" s="483">
        <v>38895</v>
      </c>
      <c r="D10" s="483">
        <v>30253</v>
      </c>
      <c r="E10" s="481">
        <v>12088</v>
      </c>
      <c r="F10" s="483">
        <v>227840</v>
      </c>
      <c r="G10" s="479">
        <v>24355658</v>
      </c>
      <c r="H10" s="479">
        <v>8878</v>
      </c>
    </row>
    <row r="11" spans="1:10" s="35" customFormat="1">
      <c r="A11" s="292" t="s">
        <v>49</v>
      </c>
      <c r="B11" s="480">
        <v>2535</v>
      </c>
      <c r="C11" s="481">
        <v>44486</v>
      </c>
      <c r="D11" s="481">
        <v>16316</v>
      </c>
      <c r="E11" s="481">
        <v>16506</v>
      </c>
      <c r="F11" s="481">
        <v>848</v>
      </c>
      <c r="G11" s="479">
        <v>24011281</v>
      </c>
      <c r="H11" s="479">
        <v>74095</v>
      </c>
    </row>
    <row r="12" spans="1:10" s="35" customFormat="1">
      <c r="A12" s="292" t="s">
        <v>50</v>
      </c>
      <c r="B12" s="484">
        <v>2559</v>
      </c>
      <c r="C12" s="483">
        <v>26095</v>
      </c>
      <c r="D12" s="483">
        <v>10461</v>
      </c>
      <c r="E12" s="481">
        <v>7871</v>
      </c>
      <c r="F12" s="483">
        <v>40571</v>
      </c>
      <c r="G12" s="479">
        <v>30861607</v>
      </c>
      <c r="H12" s="479">
        <v>66000</v>
      </c>
    </row>
    <row r="13" spans="1:10" s="35" customFormat="1">
      <c r="A13" s="292" t="s">
        <v>51</v>
      </c>
      <c r="B13" s="484">
        <v>3936</v>
      </c>
      <c r="C13" s="483">
        <v>103936</v>
      </c>
      <c r="D13" s="483">
        <v>35731</v>
      </c>
      <c r="E13" s="481">
        <v>18135</v>
      </c>
      <c r="F13" s="483">
        <v>240752</v>
      </c>
      <c r="G13" s="479">
        <v>51862940</v>
      </c>
      <c r="H13" s="479">
        <v>1015063</v>
      </c>
    </row>
    <row r="14" spans="1:10" s="35" customFormat="1">
      <c r="A14" s="291" t="s">
        <v>52</v>
      </c>
      <c r="B14" s="484">
        <v>14018</v>
      </c>
      <c r="C14" s="483">
        <v>150454</v>
      </c>
      <c r="D14" s="483">
        <v>40649</v>
      </c>
      <c r="E14" s="481">
        <v>20996</v>
      </c>
      <c r="F14" s="483">
        <v>3472</v>
      </c>
      <c r="G14" s="479">
        <v>14016721</v>
      </c>
      <c r="H14" s="479">
        <v>13145</v>
      </c>
    </row>
    <row r="15" spans="1:10" s="35" customFormat="1">
      <c r="A15" s="291" t="s">
        <v>53</v>
      </c>
      <c r="B15" s="484">
        <v>6378</v>
      </c>
      <c r="C15" s="483">
        <v>85163</v>
      </c>
      <c r="D15" s="483">
        <v>33874.000000000007</v>
      </c>
      <c r="E15" s="481">
        <v>7579</v>
      </c>
      <c r="F15" s="478" t="s">
        <v>91</v>
      </c>
      <c r="G15" s="479">
        <v>3412398</v>
      </c>
      <c r="H15" s="479">
        <v>20480</v>
      </c>
    </row>
    <row r="16" spans="1:10" s="35" customFormat="1">
      <c r="A16" s="292" t="s">
        <v>54</v>
      </c>
      <c r="B16" s="480">
        <v>4077</v>
      </c>
      <c r="C16" s="481">
        <v>77254</v>
      </c>
      <c r="D16" s="481">
        <v>33261</v>
      </c>
      <c r="E16" s="481">
        <v>23728</v>
      </c>
      <c r="F16" s="478" t="s">
        <v>91</v>
      </c>
      <c r="G16" s="479">
        <v>5122850</v>
      </c>
      <c r="H16" s="479">
        <v>52712</v>
      </c>
      <c r="I16" s="210"/>
      <c r="J16" s="211"/>
    </row>
    <row r="17" spans="1:10" s="35" customFormat="1" ht="21" customHeight="1">
      <c r="A17" s="291" t="s">
        <v>55</v>
      </c>
      <c r="B17" s="485" t="s">
        <v>91</v>
      </c>
      <c r="C17" s="478">
        <v>4</v>
      </c>
      <c r="D17" s="478">
        <v>81</v>
      </c>
      <c r="E17" s="478">
        <v>7</v>
      </c>
      <c r="F17" s="478" t="s">
        <v>91</v>
      </c>
      <c r="G17" s="478" t="s">
        <v>91</v>
      </c>
      <c r="H17" s="478" t="s">
        <v>91</v>
      </c>
    </row>
    <row r="18" spans="1:10" s="35" customFormat="1" ht="18" customHeight="1">
      <c r="A18" s="321" t="s">
        <v>56</v>
      </c>
      <c r="B18" s="486">
        <v>49259</v>
      </c>
      <c r="C18" s="487">
        <v>651082</v>
      </c>
      <c r="D18" s="487">
        <v>284641</v>
      </c>
      <c r="E18" s="487">
        <v>132981</v>
      </c>
      <c r="F18" s="487">
        <v>1379694</v>
      </c>
      <c r="G18" s="487">
        <v>231555523</v>
      </c>
      <c r="H18" s="487">
        <v>9275177</v>
      </c>
      <c r="I18" s="445"/>
      <c r="J18" s="445"/>
    </row>
    <row r="19" spans="1:10" s="16" customFormat="1" ht="21" customHeight="1">
      <c r="A19" s="322" t="s">
        <v>57</v>
      </c>
      <c r="B19" s="488"/>
      <c r="C19" s="489"/>
      <c r="D19" s="490"/>
      <c r="E19" s="490"/>
      <c r="F19" s="490"/>
      <c r="G19" s="490"/>
      <c r="H19" s="490"/>
    </row>
    <row r="20" spans="1:10" s="35" customFormat="1" ht="21" customHeight="1">
      <c r="A20" s="291" t="s">
        <v>77</v>
      </c>
      <c r="B20" s="491">
        <v>10160</v>
      </c>
      <c r="C20" s="492">
        <v>52928</v>
      </c>
      <c r="D20" s="493">
        <v>27721</v>
      </c>
      <c r="E20" s="493">
        <v>1334</v>
      </c>
      <c r="F20" s="493">
        <v>89178</v>
      </c>
      <c r="G20" s="479">
        <v>5858765</v>
      </c>
      <c r="H20" s="479">
        <v>42928</v>
      </c>
    </row>
    <row r="21" spans="1:10" s="16" customFormat="1" ht="21" customHeight="1">
      <c r="A21" s="291" t="s">
        <v>72</v>
      </c>
      <c r="B21" s="494">
        <v>7152</v>
      </c>
      <c r="C21" s="493">
        <v>13421</v>
      </c>
      <c r="D21" s="495">
        <v>11632</v>
      </c>
      <c r="E21" s="495">
        <v>2454</v>
      </c>
      <c r="F21" s="495">
        <v>204123</v>
      </c>
      <c r="G21" s="479">
        <v>47156619</v>
      </c>
      <c r="H21" s="479">
        <v>207216</v>
      </c>
      <c r="I21" s="32"/>
      <c r="J21" s="74"/>
    </row>
    <row r="22" spans="1:10" s="16" customFormat="1">
      <c r="A22" s="293" t="s">
        <v>29</v>
      </c>
      <c r="B22" s="446">
        <v>66571</v>
      </c>
      <c r="C22" s="447">
        <v>717431</v>
      </c>
      <c r="D22" s="447">
        <v>323994</v>
      </c>
      <c r="E22" s="447">
        <v>136769</v>
      </c>
      <c r="F22" s="447">
        <v>1672995</v>
      </c>
      <c r="G22" s="447">
        <v>284570907</v>
      </c>
      <c r="H22" s="447">
        <v>9525321</v>
      </c>
      <c r="J22" s="448"/>
    </row>
    <row r="23" spans="1:10">
      <c r="A23" s="294" t="s">
        <v>43</v>
      </c>
      <c r="B23" s="327"/>
      <c r="C23" s="291"/>
      <c r="D23" s="291"/>
      <c r="E23" s="291"/>
      <c r="F23" s="291"/>
      <c r="G23" s="291"/>
      <c r="H23" s="291"/>
    </row>
    <row r="24" spans="1:10" ht="21.75" customHeight="1">
      <c r="B24" s="24"/>
      <c r="C24" s="25"/>
      <c r="D24" s="25"/>
      <c r="E24" s="26"/>
      <c r="G24" s="25"/>
    </row>
    <row r="26" spans="1:10" ht="20.25">
      <c r="A26" s="28" t="s">
        <v>108</v>
      </c>
      <c r="B26" s="29"/>
      <c r="C26" s="29"/>
      <c r="D26" s="29"/>
      <c r="E26" s="29"/>
      <c r="F26" s="29"/>
      <c r="G26" s="30"/>
      <c r="H26" s="30"/>
    </row>
    <row r="27" spans="1:10" ht="20.25">
      <c r="A27" s="31" t="s">
        <v>109</v>
      </c>
      <c r="B27" s="29"/>
      <c r="C27" s="29"/>
      <c r="D27" s="29"/>
      <c r="E27" s="29"/>
      <c r="F27" s="29"/>
      <c r="G27" s="30"/>
      <c r="H27" s="30"/>
    </row>
    <row r="28" spans="1:10">
      <c r="A28" s="496" t="s">
        <v>41</v>
      </c>
      <c r="B28" s="497" t="s">
        <v>32</v>
      </c>
      <c r="C28" s="498" t="s">
        <v>33</v>
      </c>
      <c r="D28" s="498" t="s">
        <v>34</v>
      </c>
      <c r="E28" s="498" t="s">
        <v>35</v>
      </c>
      <c r="F28" s="498" t="s">
        <v>36</v>
      </c>
      <c r="G28" s="498" t="s">
        <v>30</v>
      </c>
      <c r="H28" s="498" t="s">
        <v>31</v>
      </c>
    </row>
    <row r="29" spans="1:10">
      <c r="A29" s="499" t="s">
        <v>42</v>
      </c>
      <c r="B29" s="500" t="s">
        <v>6</v>
      </c>
      <c r="C29" s="501" t="s">
        <v>7</v>
      </c>
      <c r="D29" s="501" t="s">
        <v>8</v>
      </c>
      <c r="E29" s="501" t="s">
        <v>9</v>
      </c>
      <c r="F29" s="502" t="s">
        <v>10</v>
      </c>
      <c r="G29" s="501" t="s">
        <v>37</v>
      </c>
      <c r="H29" s="501" t="s">
        <v>38</v>
      </c>
    </row>
    <row r="30" spans="1:10">
      <c r="A30" s="503" t="s">
        <v>44</v>
      </c>
      <c r="B30" s="475">
        <v>42</v>
      </c>
      <c r="C30" s="476">
        <v>3782</v>
      </c>
      <c r="D30" s="476">
        <v>4356</v>
      </c>
      <c r="E30" s="477">
        <v>4514</v>
      </c>
      <c r="F30" s="478" t="s">
        <v>91</v>
      </c>
      <c r="G30" s="504">
        <v>855454</v>
      </c>
      <c r="H30" s="504">
        <v>10382</v>
      </c>
    </row>
    <row r="31" spans="1:10">
      <c r="A31" s="503" t="s">
        <v>45</v>
      </c>
      <c r="B31" s="484">
        <v>4253</v>
      </c>
      <c r="C31" s="483">
        <v>51161</v>
      </c>
      <c r="D31" s="483">
        <v>52075</v>
      </c>
      <c r="E31" s="481">
        <v>13425</v>
      </c>
      <c r="F31" s="483">
        <v>1438</v>
      </c>
      <c r="G31" s="479">
        <v>22224349</v>
      </c>
      <c r="H31" s="479">
        <v>583926</v>
      </c>
    </row>
    <row r="32" spans="1:10">
      <c r="A32" s="503" t="s">
        <v>46</v>
      </c>
      <c r="B32" s="484">
        <v>1110</v>
      </c>
      <c r="C32" s="483">
        <v>12219</v>
      </c>
      <c r="D32" s="483">
        <v>10687</v>
      </c>
      <c r="E32" s="481">
        <v>4629</v>
      </c>
      <c r="F32" s="483">
        <v>311869</v>
      </c>
      <c r="G32" s="479">
        <v>13539601</v>
      </c>
      <c r="H32" s="479">
        <v>388742</v>
      </c>
    </row>
    <row r="33" spans="1:9">
      <c r="A33" s="503" t="s">
        <v>47</v>
      </c>
      <c r="B33" s="484">
        <v>7168</v>
      </c>
      <c r="C33" s="483">
        <v>56573</v>
      </c>
      <c r="D33" s="483">
        <v>18081</v>
      </c>
      <c r="E33" s="481">
        <v>3051</v>
      </c>
      <c r="F33" s="483">
        <v>560987</v>
      </c>
      <c r="G33" s="479">
        <v>43840439</v>
      </c>
      <c r="H33" s="479">
        <v>7213151</v>
      </c>
    </row>
    <row r="34" spans="1:9">
      <c r="A34" s="503" t="s">
        <v>48</v>
      </c>
      <c r="B34" s="484">
        <v>2959</v>
      </c>
      <c r="C34" s="483">
        <v>39971</v>
      </c>
      <c r="D34" s="483">
        <v>32184</v>
      </c>
      <c r="E34" s="481">
        <v>12843</v>
      </c>
      <c r="F34" s="483">
        <v>222160</v>
      </c>
      <c r="G34" s="479">
        <v>25360366</v>
      </c>
      <c r="H34" s="479">
        <v>8764</v>
      </c>
    </row>
    <row r="35" spans="1:9">
      <c r="A35" s="503" t="s">
        <v>49</v>
      </c>
      <c r="B35" s="484">
        <v>2361</v>
      </c>
      <c r="C35" s="483">
        <v>44185</v>
      </c>
      <c r="D35" s="483">
        <v>16094</v>
      </c>
      <c r="E35" s="481">
        <v>15910</v>
      </c>
      <c r="F35" s="483">
        <v>629</v>
      </c>
      <c r="G35" s="479">
        <v>24863700</v>
      </c>
      <c r="H35" s="479">
        <v>73556</v>
      </c>
    </row>
    <row r="36" spans="1:9">
      <c r="A36" s="503" t="s">
        <v>50</v>
      </c>
      <c r="B36" s="484">
        <v>2500</v>
      </c>
      <c r="C36" s="483">
        <v>26056</v>
      </c>
      <c r="D36" s="483">
        <v>10627</v>
      </c>
      <c r="E36" s="481">
        <v>7722</v>
      </c>
      <c r="F36" s="483">
        <v>38314</v>
      </c>
      <c r="G36" s="479">
        <v>32397221</v>
      </c>
      <c r="H36" s="479">
        <v>70358</v>
      </c>
    </row>
    <row r="37" spans="1:9">
      <c r="A37" s="503" t="s">
        <v>51</v>
      </c>
      <c r="B37" s="484">
        <v>4002</v>
      </c>
      <c r="C37" s="483">
        <v>106323</v>
      </c>
      <c r="D37" s="483">
        <v>36426</v>
      </c>
      <c r="E37" s="481">
        <v>17885</v>
      </c>
      <c r="F37" s="483">
        <v>238323</v>
      </c>
      <c r="G37" s="479">
        <v>53726450</v>
      </c>
      <c r="H37" s="479">
        <v>1022269</v>
      </c>
    </row>
    <row r="38" spans="1:9">
      <c r="A38" s="503" t="s">
        <v>52</v>
      </c>
      <c r="B38" s="484">
        <v>13676</v>
      </c>
      <c r="C38" s="483">
        <v>152695</v>
      </c>
      <c r="D38" s="483">
        <v>41392</v>
      </c>
      <c r="E38" s="481">
        <v>21161</v>
      </c>
      <c r="F38" s="483">
        <v>3235</v>
      </c>
      <c r="G38" s="479">
        <v>14692621</v>
      </c>
      <c r="H38" s="479">
        <v>13197</v>
      </c>
    </row>
    <row r="39" spans="1:9">
      <c r="A39" s="503" t="s">
        <v>53</v>
      </c>
      <c r="B39" s="484">
        <v>6176</v>
      </c>
      <c r="C39" s="483">
        <v>85594</v>
      </c>
      <c r="D39" s="483">
        <v>35456</v>
      </c>
      <c r="E39" s="481">
        <v>7639</v>
      </c>
      <c r="F39" s="478" t="s">
        <v>91</v>
      </c>
      <c r="G39" s="479">
        <v>3405629</v>
      </c>
      <c r="H39" s="479">
        <v>19935</v>
      </c>
    </row>
    <row r="40" spans="1:9">
      <c r="A40" s="503" t="s">
        <v>54</v>
      </c>
      <c r="B40" s="484">
        <v>3883</v>
      </c>
      <c r="C40" s="483">
        <v>75425</v>
      </c>
      <c r="D40" s="483">
        <v>32666</v>
      </c>
      <c r="E40" s="481">
        <v>23165</v>
      </c>
      <c r="F40" s="478" t="s">
        <v>91</v>
      </c>
      <c r="G40" s="479">
        <v>5201972</v>
      </c>
      <c r="H40" s="479">
        <v>51070</v>
      </c>
    </row>
    <row r="41" spans="1:9">
      <c r="A41" s="503" t="s">
        <v>55</v>
      </c>
      <c r="B41" s="485" t="s">
        <v>91</v>
      </c>
      <c r="C41" s="478">
        <v>3</v>
      </c>
      <c r="D41" s="478">
        <v>81</v>
      </c>
      <c r="E41" s="478" t="s">
        <v>91</v>
      </c>
      <c r="F41" s="478" t="s">
        <v>91</v>
      </c>
      <c r="G41" s="478" t="s">
        <v>91</v>
      </c>
      <c r="H41" s="478" t="s">
        <v>91</v>
      </c>
    </row>
    <row r="42" spans="1:9">
      <c r="A42" s="505" t="s">
        <v>56</v>
      </c>
      <c r="B42" s="486">
        <v>48130</v>
      </c>
      <c r="C42" s="487">
        <v>653987</v>
      </c>
      <c r="D42" s="487">
        <v>290125</v>
      </c>
      <c r="E42" s="487">
        <v>131944</v>
      </c>
      <c r="F42" s="487">
        <v>1376955</v>
      </c>
      <c r="G42" s="487">
        <v>240107802</v>
      </c>
      <c r="H42" s="506">
        <v>9455350</v>
      </c>
    </row>
    <row r="43" spans="1:9" ht="18.75">
      <c r="A43" s="507" t="s">
        <v>57</v>
      </c>
      <c r="B43" s="508"/>
      <c r="C43" s="509"/>
      <c r="D43" s="510"/>
      <c r="E43" s="510"/>
      <c r="F43" s="510"/>
      <c r="G43" s="510"/>
      <c r="H43" s="510"/>
    </row>
    <row r="44" spans="1:9">
      <c r="A44" s="503" t="s">
        <v>14</v>
      </c>
      <c r="B44" s="491">
        <v>9575</v>
      </c>
      <c r="C44" s="492">
        <v>53571</v>
      </c>
      <c r="D44" s="493">
        <v>27845</v>
      </c>
      <c r="E44" s="493">
        <v>1321</v>
      </c>
      <c r="F44" s="493">
        <v>88755</v>
      </c>
      <c r="G44" s="479">
        <v>5986656</v>
      </c>
      <c r="H44" s="479">
        <v>41897</v>
      </c>
    </row>
    <row r="45" spans="1:9">
      <c r="A45" s="511" t="s">
        <v>15</v>
      </c>
      <c r="B45" s="494">
        <v>7028</v>
      </c>
      <c r="C45" s="493">
        <v>13786</v>
      </c>
      <c r="D45" s="495">
        <v>11740</v>
      </c>
      <c r="E45" s="495">
        <v>2295</v>
      </c>
      <c r="F45" s="495">
        <v>199850</v>
      </c>
      <c r="G45" s="479">
        <v>47509261</v>
      </c>
      <c r="H45" s="479">
        <v>200064</v>
      </c>
    </row>
    <row r="46" spans="1:9">
      <c r="A46" s="512" t="s">
        <v>29</v>
      </c>
      <c r="B46" s="513">
        <v>64733</v>
      </c>
      <c r="C46" s="514">
        <v>721344</v>
      </c>
      <c r="D46" s="514">
        <v>329710</v>
      </c>
      <c r="E46" s="514">
        <v>135560</v>
      </c>
      <c r="F46" s="514">
        <v>1665560</v>
      </c>
      <c r="G46" s="514">
        <v>293603719</v>
      </c>
      <c r="H46" s="514">
        <v>9697311</v>
      </c>
    </row>
    <row r="47" spans="1:9">
      <c r="A47" s="294" t="s">
        <v>43</v>
      </c>
      <c r="B47" s="327"/>
      <c r="C47" s="291"/>
      <c r="D47" s="291"/>
      <c r="E47" s="291"/>
      <c r="F47" s="291"/>
      <c r="G47" s="291"/>
      <c r="H47" s="291"/>
      <c r="I47" s="120"/>
    </row>
    <row r="48" spans="1:9" ht="25.5" customHeight="1">
      <c r="A48" s="7"/>
      <c r="B48" s="295" t="s">
        <v>93</v>
      </c>
      <c r="C48" s="255"/>
      <c r="D48" s="118"/>
      <c r="E48" s="296" t="s">
        <v>78</v>
      </c>
      <c r="F48" s="118"/>
      <c r="G48" s="120"/>
      <c r="H48" s="240"/>
    </row>
    <row r="52" spans="4:4">
      <c r="D52" s="200"/>
    </row>
  </sheetData>
  <sheetProtection password="C7FD" sheet="1"/>
  <phoneticPr fontId="0" type="noConversion"/>
  <printOptions horizontalCentered="1"/>
  <pageMargins left="0.51181102362204722" right="0.51181102362204722" top="0.70866141732283472" bottom="0.31496062992125984" header="0.51181102362204722" footer="0.5118110236220472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</sheetPr>
  <dimension ref="A1:O35"/>
  <sheetViews>
    <sheetView defaultGridColor="0" view="pageBreakPreview" colorId="22" zoomScale="70" zoomScaleNormal="70" zoomScaleSheetLayoutView="70" workbookViewId="0">
      <selection activeCell="F35" sqref="F35"/>
    </sheetView>
  </sheetViews>
  <sheetFormatPr defaultColWidth="9.77734375" defaultRowHeight="20.25"/>
  <cols>
    <col min="1" max="1" width="12.77734375" style="27" customWidth="1"/>
    <col min="2" max="2" width="14.109375" style="103" customWidth="1"/>
    <col min="3" max="3" width="10.109375" style="103" customWidth="1"/>
    <col min="4" max="4" width="12.77734375" style="9" customWidth="1"/>
    <col min="5" max="5" width="2.77734375" style="9" customWidth="1"/>
    <col min="6" max="6" width="12.77734375" style="9" customWidth="1"/>
    <col min="7" max="7" width="2.77734375" style="9" customWidth="1"/>
    <col min="8" max="8" width="12.77734375" style="104" customWidth="1"/>
    <col min="9" max="9" width="2.77734375" style="104" customWidth="1"/>
    <col min="10" max="10" width="12.77734375" style="9" customWidth="1"/>
    <col min="11" max="11" width="2.6640625" style="9" customWidth="1"/>
    <col min="12" max="12" width="12.77734375" style="9" customWidth="1"/>
    <col min="13" max="13" width="2.77734375" style="1" customWidth="1"/>
    <col min="14" max="14" width="10" style="27" bestFit="1" customWidth="1"/>
    <col min="15" max="15" width="9.77734375" style="212"/>
    <col min="16" max="16384" width="9.77734375" style="27"/>
  </cols>
  <sheetData>
    <row r="1" spans="1:15" ht="22.9" customHeight="1">
      <c r="A1" s="95"/>
      <c r="B1" s="515" t="s">
        <v>101</v>
      </c>
      <c r="C1" s="516"/>
      <c r="D1" s="517"/>
      <c r="E1" s="517"/>
      <c r="F1" s="517"/>
      <c r="G1" s="517"/>
      <c r="H1" s="518"/>
      <c r="I1" s="518"/>
      <c r="J1" s="517"/>
      <c r="K1" s="517"/>
      <c r="L1" s="517"/>
      <c r="M1" s="519"/>
    </row>
    <row r="2" spans="1:15" ht="26.25" customHeight="1">
      <c r="A2" s="95"/>
      <c r="B2" s="520" t="s">
        <v>104</v>
      </c>
      <c r="C2" s="516"/>
      <c r="D2" s="517"/>
      <c r="E2" s="517"/>
      <c r="F2" s="517"/>
      <c r="G2" s="517"/>
      <c r="H2" s="518"/>
      <c r="I2" s="518"/>
      <c r="J2" s="517"/>
      <c r="K2" s="517"/>
      <c r="L2" s="517"/>
      <c r="M2" s="519"/>
    </row>
    <row r="3" spans="1:15" ht="25.5" customHeight="1">
      <c r="A3" s="298"/>
      <c r="B3" s="521" t="s">
        <v>18</v>
      </c>
      <c r="C3" s="522"/>
      <c r="D3" s="523">
        <v>2018</v>
      </c>
      <c r="E3" s="523"/>
      <c r="F3" s="523">
        <v>2019</v>
      </c>
      <c r="G3" s="523"/>
      <c r="H3" s="523">
        <v>2020</v>
      </c>
      <c r="I3" s="523"/>
      <c r="J3" s="523">
        <v>2021</v>
      </c>
      <c r="K3" s="523"/>
      <c r="L3" s="523" t="s">
        <v>234</v>
      </c>
      <c r="M3" s="524"/>
    </row>
    <row r="4" spans="1:15">
      <c r="A4" s="298"/>
      <c r="B4" s="525" t="s">
        <v>16</v>
      </c>
      <c r="C4" s="526"/>
      <c r="D4" s="527"/>
      <c r="E4" s="527"/>
      <c r="F4" s="527"/>
      <c r="G4" s="527"/>
      <c r="H4" s="527"/>
      <c r="I4" s="527"/>
      <c r="J4" s="527"/>
      <c r="K4" s="527"/>
      <c r="L4" s="527"/>
      <c r="M4" s="528"/>
    </row>
    <row r="5" spans="1:15" s="16" customFormat="1">
      <c r="A5" s="299"/>
      <c r="B5" s="297" t="s">
        <v>67</v>
      </c>
      <c r="C5" s="20"/>
      <c r="D5" s="126"/>
      <c r="E5" s="126"/>
      <c r="F5" s="168"/>
      <c r="G5" s="126"/>
      <c r="H5" s="168"/>
      <c r="I5" s="126"/>
      <c r="J5" s="126"/>
      <c r="K5" s="126"/>
      <c r="L5" s="126"/>
      <c r="M5" s="302"/>
      <c r="O5" s="212"/>
    </row>
    <row r="6" spans="1:15" s="16" customFormat="1">
      <c r="A6" s="299" t="s">
        <v>19</v>
      </c>
      <c r="B6" s="281" t="s">
        <v>17</v>
      </c>
      <c r="C6" s="96" t="s">
        <v>40</v>
      </c>
      <c r="D6" s="168">
        <v>7804</v>
      </c>
      <c r="E6" s="126"/>
      <c r="F6" s="168">
        <v>5200</v>
      </c>
      <c r="G6" s="126"/>
      <c r="H6" s="168">
        <v>6844</v>
      </c>
      <c r="I6" s="126"/>
      <c r="J6" s="126">
        <v>7484</v>
      </c>
      <c r="K6" s="126"/>
      <c r="L6" s="126">
        <v>7447</v>
      </c>
      <c r="M6" s="302"/>
      <c r="O6" s="212"/>
    </row>
    <row r="7" spans="1:15" s="16" customFormat="1">
      <c r="A7" s="299"/>
      <c r="B7" s="281" t="s">
        <v>14</v>
      </c>
      <c r="C7" s="97"/>
      <c r="D7" s="168">
        <v>330</v>
      </c>
      <c r="E7" s="167"/>
      <c r="F7" s="168">
        <v>503</v>
      </c>
      <c r="G7" s="167"/>
      <c r="H7" s="168">
        <v>98</v>
      </c>
      <c r="I7" s="167"/>
      <c r="J7" s="126">
        <v>189</v>
      </c>
      <c r="K7" s="167"/>
      <c r="L7" s="126">
        <v>180</v>
      </c>
      <c r="M7" s="302"/>
      <c r="N7" s="32"/>
      <c r="O7" s="212"/>
    </row>
    <row r="8" spans="1:15" s="16" customFormat="1">
      <c r="A8" s="299"/>
      <c r="B8" s="281" t="s">
        <v>15</v>
      </c>
      <c r="C8" s="97"/>
      <c r="D8" s="168">
        <v>521</v>
      </c>
      <c r="E8" s="167"/>
      <c r="F8" s="168">
        <v>530</v>
      </c>
      <c r="G8" s="167"/>
      <c r="H8" s="168">
        <v>145</v>
      </c>
      <c r="I8" s="167"/>
      <c r="J8" s="126">
        <v>140</v>
      </c>
      <c r="K8" s="167"/>
      <c r="L8" s="126">
        <v>143</v>
      </c>
      <c r="M8" s="302"/>
      <c r="O8" s="212"/>
    </row>
    <row r="9" spans="1:15" s="16" customFormat="1">
      <c r="A9" s="299"/>
      <c r="B9" s="282" t="s">
        <v>12</v>
      </c>
      <c r="C9" s="98" t="s">
        <v>39</v>
      </c>
      <c r="D9" s="221">
        <v>8655</v>
      </c>
      <c r="E9" s="221"/>
      <c r="F9" s="221">
        <v>6233</v>
      </c>
      <c r="G9" s="221"/>
      <c r="H9" s="221">
        <v>7087</v>
      </c>
      <c r="I9" s="221"/>
      <c r="J9" s="449">
        <v>7813</v>
      </c>
      <c r="K9" s="221"/>
      <c r="L9" s="449">
        <v>7770</v>
      </c>
      <c r="M9" s="303"/>
      <c r="O9" s="212"/>
    </row>
    <row r="10" spans="1:15" s="16" customFormat="1">
      <c r="A10" s="299"/>
      <c r="B10" s="297" t="s">
        <v>68</v>
      </c>
      <c r="C10" s="20"/>
      <c r="D10" s="168"/>
      <c r="E10" s="168"/>
      <c r="F10" s="168"/>
      <c r="G10" s="168"/>
      <c r="H10" s="168"/>
      <c r="I10" s="168"/>
      <c r="J10" s="126"/>
      <c r="K10" s="168"/>
      <c r="L10" s="126"/>
      <c r="M10" s="302"/>
    </row>
    <row r="11" spans="1:15" s="16" customFormat="1">
      <c r="A11" s="299"/>
      <c r="B11" s="281" t="s">
        <v>17</v>
      </c>
      <c r="C11" s="96" t="s">
        <v>40</v>
      </c>
      <c r="D11" s="168">
        <v>103728</v>
      </c>
      <c r="E11" s="126"/>
      <c r="F11" s="168">
        <v>82867</v>
      </c>
      <c r="G11" s="126"/>
      <c r="H11" s="168">
        <v>114674</v>
      </c>
      <c r="I11" s="126"/>
      <c r="J11" s="126">
        <v>115583</v>
      </c>
      <c r="K11" s="126"/>
      <c r="L11" s="126">
        <v>115767</v>
      </c>
      <c r="M11" s="302"/>
      <c r="O11" s="212"/>
    </row>
    <row r="12" spans="1:15" s="16" customFormat="1">
      <c r="A12" s="299"/>
      <c r="B12" s="281" t="s">
        <v>14</v>
      </c>
      <c r="C12" s="97"/>
      <c r="D12" s="168">
        <v>958</v>
      </c>
      <c r="E12" s="167"/>
      <c r="F12" s="168">
        <v>1232</v>
      </c>
      <c r="G12" s="167"/>
      <c r="H12" s="168">
        <v>1075</v>
      </c>
      <c r="I12" s="167"/>
      <c r="J12" s="126">
        <v>1039</v>
      </c>
      <c r="K12" s="167"/>
      <c r="L12" s="126">
        <v>1011</v>
      </c>
      <c r="M12" s="302"/>
      <c r="O12" s="212"/>
    </row>
    <row r="13" spans="1:15" s="16" customFormat="1">
      <c r="A13" s="299"/>
      <c r="B13" s="281" t="s">
        <v>15</v>
      </c>
      <c r="C13" s="97"/>
      <c r="D13" s="168">
        <v>1020</v>
      </c>
      <c r="E13" s="167"/>
      <c r="F13" s="168">
        <v>3080</v>
      </c>
      <c r="G13" s="167"/>
      <c r="H13" s="168">
        <v>1852</v>
      </c>
      <c r="I13" s="167"/>
      <c r="J13" s="126">
        <v>1230</v>
      </c>
      <c r="K13" s="167"/>
      <c r="L13" s="126">
        <v>1259</v>
      </c>
      <c r="M13" s="302"/>
      <c r="O13" s="212"/>
    </row>
    <row r="14" spans="1:15" s="16" customFormat="1">
      <c r="A14" s="299"/>
      <c r="B14" s="282" t="s">
        <v>12</v>
      </c>
      <c r="C14" s="98" t="s">
        <v>39</v>
      </c>
      <c r="D14" s="221">
        <v>105706</v>
      </c>
      <c r="E14" s="221"/>
      <c r="F14" s="221">
        <v>87179</v>
      </c>
      <c r="G14" s="221"/>
      <c r="H14" s="221">
        <v>117601</v>
      </c>
      <c r="I14" s="221"/>
      <c r="J14" s="449">
        <v>117852</v>
      </c>
      <c r="K14" s="221"/>
      <c r="L14" s="449">
        <v>118037</v>
      </c>
      <c r="M14" s="303"/>
      <c r="O14" s="212"/>
    </row>
    <row r="15" spans="1:15" s="16" customFormat="1">
      <c r="A15" s="299"/>
      <c r="B15" s="297" t="s">
        <v>69</v>
      </c>
      <c r="C15" s="20"/>
      <c r="D15" s="168"/>
      <c r="E15" s="168"/>
      <c r="F15" s="168"/>
      <c r="G15" s="168"/>
      <c r="H15" s="168"/>
      <c r="I15" s="168"/>
      <c r="J15" s="126"/>
      <c r="K15" s="168"/>
      <c r="L15" s="126"/>
      <c r="M15" s="302"/>
    </row>
    <row r="16" spans="1:15" s="16" customFormat="1">
      <c r="A16" s="299"/>
      <c r="B16" s="281" t="s">
        <v>17</v>
      </c>
      <c r="C16" s="96" t="s">
        <v>40</v>
      </c>
      <c r="D16" s="168">
        <v>79066</v>
      </c>
      <c r="E16" s="126"/>
      <c r="F16" s="168">
        <v>51453</v>
      </c>
      <c r="G16" s="126"/>
      <c r="H16" s="168">
        <v>18868</v>
      </c>
      <c r="I16" s="126"/>
      <c r="J16" s="126">
        <v>17113</v>
      </c>
      <c r="K16" s="126"/>
      <c r="L16" s="126">
        <v>17595</v>
      </c>
      <c r="M16" s="302"/>
      <c r="N16" s="448"/>
      <c r="O16" s="212"/>
    </row>
    <row r="17" spans="1:15" s="16" customFormat="1">
      <c r="A17" s="299"/>
      <c r="B17" s="281" t="s">
        <v>14</v>
      </c>
      <c r="C17" s="99"/>
      <c r="D17" s="450" t="s">
        <v>91</v>
      </c>
      <c r="E17" s="126"/>
      <c r="F17" s="168">
        <v>1280</v>
      </c>
      <c r="G17" s="126"/>
      <c r="H17" s="168">
        <v>744</v>
      </c>
      <c r="I17" s="126"/>
      <c r="J17" s="450">
        <v>75</v>
      </c>
      <c r="K17" s="126"/>
      <c r="L17" s="450">
        <v>43</v>
      </c>
      <c r="M17" s="302"/>
      <c r="N17" s="448"/>
      <c r="O17" s="212"/>
    </row>
    <row r="18" spans="1:15" s="16" customFormat="1">
      <c r="A18" s="299"/>
      <c r="B18" s="281" t="s">
        <v>15</v>
      </c>
      <c r="C18" s="97"/>
      <c r="D18" s="168">
        <v>669</v>
      </c>
      <c r="E18" s="167"/>
      <c r="F18" s="168">
        <v>700</v>
      </c>
      <c r="G18" s="167"/>
      <c r="H18" s="168">
        <v>300</v>
      </c>
      <c r="I18" s="167"/>
      <c r="J18" s="126">
        <v>242</v>
      </c>
      <c r="K18" s="167"/>
      <c r="L18" s="126">
        <v>234</v>
      </c>
      <c r="M18" s="302"/>
      <c r="N18" s="448"/>
      <c r="O18" s="212"/>
    </row>
    <row r="19" spans="1:15" s="16" customFormat="1">
      <c r="A19" s="299"/>
      <c r="B19" s="282" t="s">
        <v>12</v>
      </c>
      <c r="C19" s="98" t="s">
        <v>39</v>
      </c>
      <c r="D19" s="221">
        <v>79735</v>
      </c>
      <c r="E19" s="221"/>
      <c r="F19" s="221">
        <v>53433</v>
      </c>
      <c r="G19" s="221"/>
      <c r="H19" s="221">
        <v>19912</v>
      </c>
      <c r="I19" s="221"/>
      <c r="J19" s="449">
        <v>17430</v>
      </c>
      <c r="K19" s="221"/>
      <c r="L19" s="449">
        <v>17872</v>
      </c>
      <c r="M19" s="303"/>
      <c r="O19" s="212"/>
    </row>
    <row r="20" spans="1:15" s="16" customFormat="1">
      <c r="A20" s="299"/>
      <c r="B20" s="297" t="s">
        <v>70</v>
      </c>
      <c r="C20" s="20"/>
      <c r="D20" s="168"/>
      <c r="E20" s="168"/>
      <c r="F20" s="168"/>
      <c r="G20" s="168"/>
      <c r="H20" s="168"/>
      <c r="I20" s="168"/>
      <c r="J20" s="126"/>
      <c r="K20" s="168"/>
      <c r="L20" s="126"/>
      <c r="M20" s="302"/>
    </row>
    <row r="21" spans="1:15" s="16" customFormat="1">
      <c r="A21" s="255"/>
      <c r="B21" s="281" t="s">
        <v>17</v>
      </c>
      <c r="C21" s="96" t="s">
        <v>40</v>
      </c>
      <c r="D21" s="168">
        <v>24022</v>
      </c>
      <c r="E21" s="126"/>
      <c r="F21" s="168">
        <v>16217</v>
      </c>
      <c r="G21" s="126"/>
      <c r="H21" s="168">
        <v>8823</v>
      </c>
      <c r="I21" s="126"/>
      <c r="J21" s="126">
        <v>10627</v>
      </c>
      <c r="K21" s="126"/>
      <c r="L21" s="126">
        <v>10852</v>
      </c>
      <c r="M21" s="302"/>
      <c r="O21" s="212"/>
    </row>
    <row r="22" spans="1:15" s="16" customFormat="1">
      <c r="A22" s="255"/>
      <c r="B22" s="281" t="s">
        <v>14</v>
      </c>
      <c r="C22" s="97"/>
      <c r="D22" s="450" t="s">
        <v>91</v>
      </c>
      <c r="E22" s="126"/>
      <c r="F22" s="450" t="s">
        <v>91</v>
      </c>
      <c r="G22" s="126"/>
      <c r="H22" s="450" t="s">
        <v>91</v>
      </c>
      <c r="I22" s="168"/>
      <c r="J22" s="450" t="s">
        <v>91</v>
      </c>
      <c r="K22" s="168"/>
      <c r="L22" s="450" t="s">
        <v>91</v>
      </c>
      <c r="M22" s="302"/>
      <c r="O22" s="212"/>
    </row>
    <row r="23" spans="1:15" s="16" customFormat="1">
      <c r="A23" s="255"/>
      <c r="B23" s="281" t="s">
        <v>15</v>
      </c>
      <c r="C23" s="97"/>
      <c r="D23" s="168">
        <v>97</v>
      </c>
      <c r="E23" s="167"/>
      <c r="F23" s="168">
        <v>100</v>
      </c>
      <c r="G23" s="167"/>
      <c r="H23" s="168">
        <v>33</v>
      </c>
      <c r="I23" s="167"/>
      <c r="J23" s="126">
        <v>20</v>
      </c>
      <c r="K23" s="167"/>
      <c r="L23" s="126">
        <v>19</v>
      </c>
      <c r="M23" s="302"/>
      <c r="O23" s="212"/>
    </row>
    <row r="24" spans="1:15" s="16" customFormat="1">
      <c r="A24" s="255"/>
      <c r="B24" s="282" t="s">
        <v>12</v>
      </c>
      <c r="C24" s="98" t="s">
        <v>39</v>
      </c>
      <c r="D24" s="221">
        <v>24119</v>
      </c>
      <c r="E24" s="221"/>
      <c r="F24" s="221">
        <v>16317</v>
      </c>
      <c r="G24" s="221"/>
      <c r="H24" s="221">
        <v>8856</v>
      </c>
      <c r="I24" s="221"/>
      <c r="J24" s="449">
        <v>10647</v>
      </c>
      <c r="K24" s="221"/>
      <c r="L24" s="449">
        <v>10871</v>
      </c>
      <c r="M24" s="303"/>
      <c r="O24" s="212"/>
    </row>
    <row r="25" spans="1:15" s="16" customFormat="1">
      <c r="A25" s="255"/>
      <c r="B25" s="297" t="s">
        <v>71</v>
      </c>
      <c r="C25" s="20"/>
      <c r="D25" s="168"/>
      <c r="E25" s="168"/>
      <c r="F25" s="168"/>
      <c r="G25" s="168"/>
      <c r="H25" s="168"/>
      <c r="I25" s="168"/>
      <c r="J25" s="126"/>
      <c r="K25" s="168"/>
      <c r="L25" s="126"/>
      <c r="M25" s="302"/>
      <c r="O25" s="212"/>
    </row>
    <row r="26" spans="1:15" s="16" customFormat="1">
      <c r="A26" s="255"/>
      <c r="B26" s="281" t="s">
        <v>17</v>
      </c>
      <c r="C26" s="96" t="s">
        <v>40</v>
      </c>
      <c r="D26" s="168">
        <v>1325563</v>
      </c>
      <c r="E26" s="126"/>
      <c r="F26" s="168">
        <v>1573468</v>
      </c>
      <c r="G26" s="126"/>
      <c r="H26" s="168">
        <v>1546442</v>
      </c>
      <c r="I26" s="126"/>
      <c r="J26" s="126">
        <v>1527251</v>
      </c>
      <c r="K26" s="126"/>
      <c r="L26" s="126">
        <v>1476253</v>
      </c>
      <c r="M26" s="302"/>
      <c r="O26" s="212"/>
    </row>
    <row r="27" spans="1:15" s="16" customFormat="1">
      <c r="A27" s="255"/>
      <c r="B27" s="281" t="s">
        <v>14</v>
      </c>
      <c r="C27" s="97"/>
      <c r="D27" s="168">
        <v>112026</v>
      </c>
      <c r="E27" s="167"/>
      <c r="F27" s="168">
        <v>122631</v>
      </c>
      <c r="G27" s="167"/>
      <c r="H27" s="168">
        <v>114003</v>
      </c>
      <c r="I27" s="167"/>
      <c r="J27" s="126">
        <v>110687</v>
      </c>
      <c r="K27" s="167"/>
      <c r="L27" s="126">
        <v>111160</v>
      </c>
      <c r="M27" s="302"/>
    </row>
    <row r="28" spans="1:15" s="16" customFormat="1">
      <c r="A28" s="255"/>
      <c r="B28" s="281" t="s">
        <v>15</v>
      </c>
      <c r="C28" s="97"/>
      <c r="D28" s="168">
        <v>258230</v>
      </c>
      <c r="E28" s="167"/>
      <c r="F28" s="168">
        <v>316299</v>
      </c>
      <c r="G28" s="167"/>
      <c r="H28" s="168">
        <v>243707</v>
      </c>
      <c r="I28" s="167"/>
      <c r="J28" s="126">
        <v>321000</v>
      </c>
      <c r="K28" s="167"/>
      <c r="L28" s="126">
        <v>322530</v>
      </c>
      <c r="M28" s="302"/>
      <c r="O28" s="212"/>
    </row>
    <row r="29" spans="1:15" s="16" customFormat="1">
      <c r="A29" s="255"/>
      <c r="B29" s="284" t="s">
        <v>12</v>
      </c>
      <c r="C29" s="300" t="s">
        <v>39</v>
      </c>
      <c r="D29" s="301">
        <v>1695819</v>
      </c>
      <c r="E29" s="301"/>
      <c r="F29" s="301">
        <v>2012398</v>
      </c>
      <c r="G29" s="301"/>
      <c r="H29" s="301">
        <v>1904152</v>
      </c>
      <c r="I29" s="301"/>
      <c r="J29" s="451">
        <v>1958938</v>
      </c>
      <c r="K29" s="301"/>
      <c r="L29" s="451">
        <v>1909943</v>
      </c>
      <c r="M29" s="304"/>
      <c r="N29" s="255"/>
      <c r="O29" s="212"/>
    </row>
    <row r="30" spans="1:15" s="16" customFormat="1" ht="28.5" customHeight="1">
      <c r="A30" s="255"/>
      <c r="D30" s="529" t="s">
        <v>94</v>
      </c>
      <c r="F30" s="100"/>
      <c r="H30" s="194" t="s">
        <v>78</v>
      </c>
      <c r="J30" s="101"/>
      <c r="K30" s="101"/>
      <c r="M30" s="313"/>
      <c r="O30" s="212"/>
    </row>
    <row r="31" spans="1:15" s="16" customFormat="1" ht="24" customHeight="1">
      <c r="A31" s="255"/>
      <c r="B31" s="102"/>
      <c r="C31" s="102"/>
      <c r="F31" s="192"/>
      <c r="G31" s="192"/>
      <c r="I31" s="192"/>
      <c r="J31" s="101"/>
      <c r="K31" s="101"/>
      <c r="L31" s="101"/>
      <c r="M31" s="13"/>
      <c r="O31" s="212"/>
    </row>
    <row r="32" spans="1:15">
      <c r="D32" s="330"/>
      <c r="I32" s="16"/>
    </row>
    <row r="33" spans="4:6">
      <c r="D33" s="331"/>
    </row>
    <row r="35" spans="4:6">
      <c r="F35" s="200"/>
    </row>
  </sheetData>
  <sheetProtection password="C7FD" sheet="1"/>
  <phoneticPr fontId="0" type="noConversion"/>
  <printOptions horizontalCentered="1"/>
  <pageMargins left="0.51181102362204722" right="0.51181102362204722" top="0.70866141732283472" bottom="0.51181102362204722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9"/>
  <sheetViews>
    <sheetView view="pageBreakPreview" zoomScale="70" zoomScaleNormal="70" zoomScaleSheetLayoutView="70" workbookViewId="0">
      <selection activeCell="C36" sqref="C36"/>
    </sheetView>
  </sheetViews>
  <sheetFormatPr defaultRowHeight="20.25"/>
  <cols>
    <col min="1" max="1" width="13" style="5" customWidth="1"/>
    <col min="2" max="2" width="12.44140625" style="5" customWidth="1"/>
    <col min="3" max="3" width="26" style="94" customWidth="1"/>
    <col min="4" max="4" width="2.88671875" style="94" customWidth="1"/>
    <col min="5" max="5" width="26" style="5" customWidth="1"/>
    <col min="6" max="6" width="2.88671875" style="5" customWidth="1"/>
    <col min="7" max="7" width="26" style="94" customWidth="1"/>
    <col min="8" max="8" width="26.109375" style="9" customWidth="1"/>
    <col min="9" max="9" width="4.44140625" style="9" customWidth="1"/>
    <col min="10" max="16384" width="8.88671875" style="27"/>
  </cols>
  <sheetData>
    <row r="1" spans="1:11">
      <c r="A1" s="530" t="s">
        <v>103</v>
      </c>
      <c r="B1" s="531"/>
      <c r="C1" s="532"/>
      <c r="D1" s="532"/>
      <c r="E1" s="532"/>
      <c r="F1" s="532"/>
      <c r="G1" s="532"/>
      <c r="H1" s="533"/>
      <c r="I1" s="533"/>
    </row>
    <row r="2" spans="1:11">
      <c r="A2" s="534" t="s">
        <v>105</v>
      </c>
      <c r="B2" s="531"/>
      <c r="C2" s="535"/>
      <c r="D2" s="535"/>
      <c r="E2" s="535"/>
      <c r="F2" s="535"/>
      <c r="G2" s="536"/>
      <c r="H2" s="537"/>
      <c r="I2" s="537"/>
    </row>
    <row r="3" spans="1:11">
      <c r="A3" s="538" t="s">
        <v>18</v>
      </c>
      <c r="B3" s="539"/>
      <c r="C3" s="540">
        <v>2020</v>
      </c>
      <c r="D3" s="541"/>
      <c r="E3" s="540">
        <v>2021</v>
      </c>
      <c r="F3" s="540"/>
      <c r="G3" s="542" t="s">
        <v>102</v>
      </c>
      <c r="H3" s="543" t="s">
        <v>61</v>
      </c>
      <c r="I3" s="544"/>
    </row>
    <row r="4" spans="1:11">
      <c r="A4" s="545" t="s">
        <v>16</v>
      </c>
      <c r="B4" s="546"/>
      <c r="C4" s="547"/>
      <c r="D4" s="548"/>
      <c r="E4" s="547"/>
      <c r="F4" s="549"/>
      <c r="G4" s="550"/>
      <c r="H4" s="551"/>
      <c r="I4" s="551"/>
    </row>
    <row r="5" spans="1:11">
      <c r="A5" s="552" t="s">
        <v>67</v>
      </c>
      <c r="B5" s="553"/>
      <c r="C5" s="554"/>
      <c r="D5" s="554"/>
      <c r="E5" s="554"/>
      <c r="F5" s="17"/>
      <c r="G5" s="287"/>
      <c r="H5" s="183"/>
      <c r="I5" s="183"/>
    </row>
    <row r="6" spans="1:11">
      <c r="A6" s="280" t="s">
        <v>17</v>
      </c>
      <c r="B6" s="188" t="s">
        <v>40</v>
      </c>
      <c r="C6" s="218">
        <v>6844</v>
      </c>
      <c r="D6" s="220"/>
      <c r="E6" s="218">
        <v>7484</v>
      </c>
      <c r="F6" s="220"/>
      <c r="G6" s="555">
        <v>640</v>
      </c>
      <c r="H6" s="425">
        <v>9.3512565751022727</v>
      </c>
      <c r="I6" s="306"/>
      <c r="J6" s="332"/>
    </row>
    <row r="7" spans="1:11">
      <c r="A7" s="280" t="s">
        <v>14</v>
      </c>
      <c r="B7" s="184"/>
      <c r="C7" s="218">
        <v>98</v>
      </c>
      <c r="D7" s="423"/>
      <c r="E7" s="218">
        <v>189</v>
      </c>
      <c r="F7" s="423"/>
      <c r="G7" s="424">
        <v>91</v>
      </c>
      <c r="H7" s="425">
        <v>92.857142857142861</v>
      </c>
      <c r="I7" s="306"/>
      <c r="J7" s="332"/>
    </row>
    <row r="8" spans="1:11">
      <c r="A8" s="281" t="s">
        <v>15</v>
      </c>
      <c r="B8" s="185"/>
      <c r="C8" s="218">
        <v>145</v>
      </c>
      <c r="D8" s="423"/>
      <c r="E8" s="218">
        <v>140</v>
      </c>
      <c r="F8" s="423"/>
      <c r="G8" s="219">
        <v>-5</v>
      </c>
      <c r="H8" s="426">
        <v>-3.4482758620689613</v>
      </c>
      <c r="I8" s="307"/>
      <c r="J8" s="332"/>
    </row>
    <row r="9" spans="1:11">
      <c r="A9" s="282" t="s">
        <v>12</v>
      </c>
      <c r="B9" s="186" t="s">
        <v>39</v>
      </c>
      <c r="C9" s="429">
        <v>7087</v>
      </c>
      <c r="D9" s="428"/>
      <c r="E9" s="429">
        <v>7813</v>
      </c>
      <c r="F9" s="428"/>
      <c r="G9" s="430">
        <v>726</v>
      </c>
      <c r="H9" s="431">
        <v>10.244108931847041</v>
      </c>
      <c r="I9" s="308"/>
      <c r="J9" s="332"/>
    </row>
    <row r="10" spans="1:11">
      <c r="A10" s="283" t="s">
        <v>68</v>
      </c>
      <c r="B10" s="187"/>
      <c r="C10" s="218"/>
      <c r="D10" s="220"/>
      <c r="E10" s="218"/>
      <c r="F10" s="220"/>
      <c r="G10" s="219"/>
      <c r="H10" s="222"/>
      <c r="I10" s="307"/>
      <c r="J10" s="332"/>
    </row>
    <row r="11" spans="1:11">
      <c r="A11" s="280" t="s">
        <v>17</v>
      </c>
      <c r="B11" s="188" t="s">
        <v>40</v>
      </c>
      <c r="C11" s="218">
        <v>114674</v>
      </c>
      <c r="D11" s="432"/>
      <c r="E11" s="218">
        <v>115583</v>
      </c>
      <c r="F11" s="432"/>
      <c r="G11" s="424">
        <v>909</v>
      </c>
      <c r="H11" s="425">
        <v>0.79268186336920454</v>
      </c>
      <c r="I11" s="306"/>
      <c r="J11" s="332"/>
      <c r="K11" s="189"/>
    </row>
    <row r="12" spans="1:11">
      <c r="A12" s="280" t="s">
        <v>14</v>
      </c>
      <c r="B12" s="184"/>
      <c r="C12" s="218">
        <v>1075</v>
      </c>
      <c r="D12" s="423"/>
      <c r="E12" s="218">
        <v>1039</v>
      </c>
      <c r="F12" s="423"/>
      <c r="G12" s="219">
        <v>-36</v>
      </c>
      <c r="H12" s="425">
        <v>-3.3488372093023244</v>
      </c>
      <c r="I12" s="307"/>
      <c r="J12" s="332"/>
    </row>
    <row r="13" spans="1:11">
      <c r="A13" s="281" t="s">
        <v>15</v>
      </c>
      <c r="B13" s="185"/>
      <c r="C13" s="218">
        <v>1852</v>
      </c>
      <c r="D13" s="423"/>
      <c r="E13" s="218">
        <v>1230</v>
      </c>
      <c r="F13" s="423"/>
      <c r="G13" s="433">
        <v>-622</v>
      </c>
      <c r="H13" s="426">
        <v>-33.585313174946009</v>
      </c>
      <c r="I13" s="309"/>
      <c r="J13" s="332"/>
    </row>
    <row r="14" spans="1:11">
      <c r="A14" s="282" t="s">
        <v>12</v>
      </c>
      <c r="B14" s="186" t="s">
        <v>39</v>
      </c>
      <c r="C14" s="429">
        <v>117601</v>
      </c>
      <c r="D14" s="428"/>
      <c r="E14" s="429">
        <v>117852</v>
      </c>
      <c r="F14" s="428"/>
      <c r="G14" s="430">
        <v>251</v>
      </c>
      <c r="H14" s="431">
        <v>0.21343355923844065</v>
      </c>
      <c r="I14" s="308"/>
      <c r="J14" s="332"/>
    </row>
    <row r="15" spans="1:11">
      <c r="A15" s="283" t="s">
        <v>69</v>
      </c>
      <c r="B15" s="187"/>
      <c r="C15" s="218"/>
      <c r="D15" s="220"/>
      <c r="E15" s="218"/>
      <c r="F15" s="220"/>
      <c r="G15" s="219"/>
      <c r="H15" s="222"/>
      <c r="I15" s="307"/>
      <c r="J15" s="332"/>
    </row>
    <row r="16" spans="1:11">
      <c r="A16" s="280" t="s">
        <v>17</v>
      </c>
      <c r="B16" s="188" t="s">
        <v>40</v>
      </c>
      <c r="C16" s="218">
        <v>18868</v>
      </c>
      <c r="D16" s="432"/>
      <c r="E16" s="218">
        <v>17113</v>
      </c>
      <c r="F16" s="432"/>
      <c r="G16" s="424">
        <v>-1755</v>
      </c>
      <c r="H16" s="425">
        <v>-9.3014627941488186</v>
      </c>
      <c r="I16" s="306"/>
      <c r="J16" s="332"/>
    </row>
    <row r="17" spans="1:10">
      <c r="A17" s="280" t="s">
        <v>14</v>
      </c>
      <c r="B17" s="190"/>
      <c r="C17" s="218">
        <v>744</v>
      </c>
      <c r="D17" s="423"/>
      <c r="E17" s="218">
        <v>75</v>
      </c>
      <c r="F17" s="423"/>
      <c r="G17" s="424">
        <v>-669</v>
      </c>
      <c r="H17" s="425">
        <v>-89.91935483870968</v>
      </c>
      <c r="I17" s="306"/>
      <c r="J17" s="332"/>
    </row>
    <row r="18" spans="1:10">
      <c r="A18" s="281" t="s">
        <v>15</v>
      </c>
      <c r="B18" s="185"/>
      <c r="C18" s="218">
        <v>300</v>
      </c>
      <c r="D18" s="423"/>
      <c r="E18" s="218">
        <v>242</v>
      </c>
      <c r="F18" s="423"/>
      <c r="G18" s="219">
        <v>-58</v>
      </c>
      <c r="H18" s="426">
        <v>-19.333333333333336</v>
      </c>
      <c r="I18" s="307"/>
      <c r="J18" s="332"/>
    </row>
    <row r="19" spans="1:10">
      <c r="A19" s="282" t="s">
        <v>12</v>
      </c>
      <c r="B19" s="186" t="s">
        <v>39</v>
      </c>
      <c r="C19" s="429">
        <v>19912</v>
      </c>
      <c r="D19" s="428"/>
      <c r="E19" s="429">
        <v>17430</v>
      </c>
      <c r="F19" s="428"/>
      <c r="G19" s="430">
        <v>-2482</v>
      </c>
      <c r="H19" s="431">
        <v>-12.464845319405383</v>
      </c>
      <c r="I19" s="308"/>
      <c r="J19" s="332"/>
    </row>
    <row r="20" spans="1:10">
      <c r="A20" s="283" t="s">
        <v>70</v>
      </c>
      <c r="B20" s="187"/>
      <c r="C20" s="218"/>
      <c r="D20" s="220"/>
      <c r="E20" s="218"/>
      <c r="F20" s="220"/>
      <c r="G20" s="219"/>
      <c r="H20" s="222"/>
      <c r="I20" s="307"/>
      <c r="J20" s="332"/>
    </row>
    <row r="21" spans="1:10">
      <c r="A21" s="280" t="s">
        <v>17</v>
      </c>
      <c r="B21" s="188" t="s">
        <v>40</v>
      </c>
      <c r="C21" s="436">
        <v>8823</v>
      </c>
      <c r="D21" s="435"/>
      <c r="E21" s="436">
        <v>10627</v>
      </c>
      <c r="F21" s="435"/>
      <c r="G21" s="437">
        <v>1804</v>
      </c>
      <c r="H21" s="425">
        <v>20.446560126940948</v>
      </c>
      <c r="I21" s="310"/>
      <c r="J21" s="332"/>
    </row>
    <row r="22" spans="1:10">
      <c r="A22" s="280" t="s">
        <v>14</v>
      </c>
      <c r="B22" s="184"/>
      <c r="C22" s="436" t="s">
        <v>91</v>
      </c>
      <c r="D22" s="423"/>
      <c r="E22" s="436" t="s">
        <v>91</v>
      </c>
      <c r="F22" s="423"/>
      <c r="G22" s="452" t="s">
        <v>91</v>
      </c>
      <c r="H22" s="452" t="s">
        <v>91</v>
      </c>
      <c r="I22" s="306"/>
      <c r="J22" s="332"/>
    </row>
    <row r="23" spans="1:10">
      <c r="A23" s="281" t="s">
        <v>15</v>
      </c>
      <c r="B23" s="185"/>
      <c r="C23" s="436">
        <v>33</v>
      </c>
      <c r="D23" s="423"/>
      <c r="E23" s="436">
        <v>20</v>
      </c>
      <c r="F23" s="423"/>
      <c r="G23" s="219">
        <v>-13</v>
      </c>
      <c r="H23" s="426">
        <v>-39.393939393939391</v>
      </c>
      <c r="I23" s="307"/>
      <c r="J23" s="332"/>
    </row>
    <row r="24" spans="1:10">
      <c r="A24" s="282" t="s">
        <v>12</v>
      </c>
      <c r="B24" s="186" t="s">
        <v>39</v>
      </c>
      <c r="C24" s="429">
        <v>8856</v>
      </c>
      <c r="D24" s="428"/>
      <c r="E24" s="429">
        <v>10647</v>
      </c>
      <c r="F24" s="428"/>
      <c r="G24" s="430">
        <v>1791</v>
      </c>
      <c r="H24" s="431">
        <v>20.22357723577235</v>
      </c>
      <c r="I24" s="308"/>
      <c r="J24" s="332"/>
    </row>
    <row r="25" spans="1:10">
      <c r="A25" s="283" t="s">
        <v>71</v>
      </c>
      <c r="B25" s="187"/>
      <c r="C25" s="218"/>
      <c r="D25" s="220"/>
      <c r="E25" s="218"/>
      <c r="F25" s="220"/>
      <c r="G25" s="219"/>
      <c r="H25" s="222"/>
      <c r="I25" s="307"/>
      <c r="J25" s="332"/>
    </row>
    <row r="26" spans="1:10">
      <c r="A26" s="280" t="s">
        <v>17</v>
      </c>
      <c r="B26" s="188" t="s">
        <v>40</v>
      </c>
      <c r="C26" s="218">
        <v>1546442</v>
      </c>
      <c r="D26" s="432"/>
      <c r="E26" s="218">
        <v>1527251</v>
      </c>
      <c r="F26" s="432"/>
      <c r="G26" s="424">
        <v>-19191</v>
      </c>
      <c r="H26" s="425">
        <v>-1.2409776764987002</v>
      </c>
      <c r="I26" s="306"/>
      <c r="J26" s="332"/>
    </row>
    <row r="27" spans="1:10">
      <c r="A27" s="280" t="s">
        <v>14</v>
      </c>
      <c r="B27" s="184"/>
      <c r="C27" s="218">
        <v>114003</v>
      </c>
      <c r="D27" s="423"/>
      <c r="E27" s="218">
        <v>110687</v>
      </c>
      <c r="F27" s="423"/>
      <c r="G27" s="424">
        <v>-3316</v>
      </c>
      <c r="H27" s="425">
        <v>-2.908695385209159</v>
      </c>
      <c r="I27" s="306"/>
      <c r="J27" s="332"/>
    </row>
    <row r="28" spans="1:10">
      <c r="A28" s="281" t="s">
        <v>15</v>
      </c>
      <c r="B28" s="185"/>
      <c r="C28" s="218">
        <v>243707</v>
      </c>
      <c r="D28" s="423"/>
      <c r="E28" s="218">
        <v>321000</v>
      </c>
      <c r="F28" s="423"/>
      <c r="G28" s="219">
        <v>77293</v>
      </c>
      <c r="H28" s="426">
        <v>31.715543665138867</v>
      </c>
      <c r="I28" s="307"/>
      <c r="J28" s="332"/>
    </row>
    <row r="29" spans="1:10">
      <c r="A29" s="284" t="s">
        <v>12</v>
      </c>
      <c r="B29" s="305" t="s">
        <v>39</v>
      </c>
      <c r="C29" s="442">
        <v>1904152</v>
      </c>
      <c r="D29" s="441"/>
      <c r="E29" s="442">
        <v>1958938</v>
      </c>
      <c r="F29" s="441"/>
      <c r="G29" s="443">
        <v>54786</v>
      </c>
      <c r="H29" s="444">
        <v>2.8771862750452737</v>
      </c>
      <c r="I29" s="311"/>
      <c r="J29" s="332"/>
    </row>
    <row r="30" spans="1:10" ht="24" customHeight="1">
      <c r="A30" s="86"/>
      <c r="B30" s="87"/>
      <c r="C30" s="556"/>
      <c r="D30" s="88"/>
      <c r="E30" s="16"/>
      <c r="F30" s="16"/>
      <c r="G30" s="89"/>
      <c r="H30" s="161"/>
      <c r="I30" s="288"/>
    </row>
    <row r="31" spans="1:10">
      <c r="A31" s="90"/>
      <c r="B31" s="91"/>
      <c r="C31" s="557"/>
      <c r="D31" s="93"/>
      <c r="E31" s="91"/>
      <c r="F31" s="91"/>
      <c r="G31" s="93"/>
      <c r="H31" s="15"/>
      <c r="I31" s="15"/>
    </row>
    <row r="34" spans="5:5">
      <c r="E34" s="200"/>
    </row>
    <row r="39" spans="5:5">
      <c r="E39" s="200"/>
    </row>
  </sheetData>
  <sheetProtection password="C7FD" sheet="1"/>
  <printOptions horizontalCentered="1"/>
  <pageMargins left="0.74803149606299213" right="0.74803149606299213" top="0.70866141732283472" bottom="0.51181102362204722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J29"/>
  <sheetViews>
    <sheetView defaultGridColor="0" view="pageBreakPreview" colorId="22" zoomScale="80" zoomScaleNormal="77" zoomScaleSheetLayoutView="80" workbookViewId="0">
      <selection activeCell="O14" sqref="O14"/>
    </sheetView>
  </sheetViews>
  <sheetFormatPr defaultColWidth="9.77734375" defaultRowHeight="18"/>
  <cols>
    <col min="1" max="1" width="9.77734375" style="3"/>
    <col min="2" max="2" width="31.77734375" style="6" bestFit="1" customWidth="1"/>
    <col min="3" max="3" width="12.6640625" style="6" customWidth="1"/>
    <col min="4" max="9" width="12.6640625" style="3" customWidth="1"/>
    <col min="10" max="10" width="2.88671875" style="3" customWidth="1"/>
    <col min="11" max="12" width="9.77734375" style="27"/>
    <col min="13" max="13" width="7.5546875" style="27" customWidth="1"/>
    <col min="14" max="16384" width="9.77734375" style="27"/>
  </cols>
  <sheetData>
    <row r="1" spans="1:10" s="16" customFormat="1">
      <c r="A1" s="192"/>
      <c r="B1" s="193"/>
      <c r="C1" s="41"/>
      <c r="D1" s="194"/>
      <c r="E1" s="194"/>
      <c r="F1" s="194"/>
      <c r="G1" s="194"/>
      <c r="H1" s="194"/>
      <c r="I1" s="194"/>
      <c r="J1" s="194"/>
    </row>
    <row r="2" spans="1:10" s="16" customFormat="1" ht="20.25">
      <c r="A2" s="192"/>
      <c r="B2" s="558" t="s">
        <v>202</v>
      </c>
      <c r="C2" s="44"/>
      <c r="D2" s="195"/>
      <c r="E2" s="195"/>
      <c r="F2" s="195"/>
      <c r="G2" s="195"/>
      <c r="H2" s="195"/>
      <c r="I2" s="195"/>
      <c r="J2" s="195"/>
    </row>
    <row r="3" spans="1:10" s="16" customFormat="1" ht="23.25" customHeight="1">
      <c r="A3" s="192"/>
      <c r="B3" s="559" t="s">
        <v>203</v>
      </c>
      <c r="C3" s="44"/>
      <c r="D3" s="195"/>
      <c r="E3" s="195"/>
      <c r="F3" s="195"/>
      <c r="G3" s="195"/>
      <c r="H3" s="195"/>
      <c r="I3" s="223"/>
      <c r="J3" s="195"/>
    </row>
    <row r="4" spans="1:10" s="16" customFormat="1" ht="23.25" customHeight="1">
      <c r="A4" s="313"/>
      <c r="B4" s="40" t="s">
        <v>20</v>
      </c>
      <c r="C4" s="40" t="s">
        <v>0</v>
      </c>
      <c r="D4" s="324">
        <v>2016</v>
      </c>
      <c r="E4" s="324">
        <v>2017</v>
      </c>
      <c r="F4" s="324">
        <v>2018</v>
      </c>
      <c r="G4" s="324">
        <v>2019</v>
      </c>
      <c r="H4" s="324">
        <v>2020</v>
      </c>
      <c r="I4" s="324">
        <v>2021</v>
      </c>
      <c r="J4" s="45"/>
    </row>
    <row r="5" spans="1:10" s="16" customFormat="1" ht="18.75" customHeight="1">
      <c r="A5" s="313"/>
      <c r="B5" s="312" t="s">
        <v>21</v>
      </c>
      <c r="C5" s="224" t="s">
        <v>5</v>
      </c>
      <c r="D5" s="316"/>
      <c r="E5" s="316"/>
      <c r="F5" s="316"/>
      <c r="G5" s="316"/>
      <c r="H5" s="316"/>
      <c r="I5" s="316"/>
      <c r="J5" s="46"/>
    </row>
    <row r="6" spans="1:10" s="16" customFormat="1" ht="27" customHeight="1">
      <c r="A6" s="313"/>
      <c r="B6" s="323" t="s">
        <v>97</v>
      </c>
      <c r="C6" s="227" t="s">
        <v>74</v>
      </c>
      <c r="D6" s="453">
        <v>47956</v>
      </c>
      <c r="E6" s="453">
        <v>46333.112999999998</v>
      </c>
      <c r="F6" s="453">
        <v>46923.571000000004</v>
      </c>
      <c r="G6" s="453">
        <v>44024.423499999997</v>
      </c>
      <c r="H6" s="453">
        <v>41378.813999999998</v>
      </c>
      <c r="I6" s="453">
        <v>36800.567000000003</v>
      </c>
      <c r="J6" s="225"/>
    </row>
    <row r="7" spans="1:10" s="16" customFormat="1" ht="27" customHeight="1">
      <c r="A7" s="313"/>
      <c r="B7" s="374" t="s">
        <v>204</v>
      </c>
      <c r="C7" s="230"/>
      <c r="D7" s="454"/>
      <c r="E7" s="454"/>
      <c r="F7" s="454"/>
      <c r="G7" s="454"/>
      <c r="H7" s="454"/>
      <c r="I7" s="455"/>
      <c r="J7" s="225"/>
    </row>
    <row r="8" spans="1:10" s="16" customFormat="1" ht="27" customHeight="1">
      <c r="A8" s="313"/>
      <c r="B8" s="47" t="s">
        <v>98</v>
      </c>
      <c r="C8" s="377" t="s">
        <v>74</v>
      </c>
      <c r="D8" s="453">
        <v>4991.6000000000004</v>
      </c>
      <c r="E8" s="453">
        <v>4400.0690000000004</v>
      </c>
      <c r="F8" s="453">
        <v>4433.7290000000003</v>
      </c>
      <c r="G8" s="453">
        <v>4200.5689000000002</v>
      </c>
      <c r="H8" s="453">
        <v>3916.7640000000001</v>
      </c>
      <c r="I8" s="453">
        <v>3502.46</v>
      </c>
      <c r="J8" s="225"/>
    </row>
    <row r="9" spans="1:10" s="16" customFormat="1" ht="27" customHeight="1">
      <c r="A9" s="313"/>
      <c r="B9" s="376" t="s">
        <v>205</v>
      </c>
      <c r="C9" s="375"/>
      <c r="D9" s="454"/>
      <c r="E9" s="454"/>
      <c r="F9" s="454"/>
      <c r="G9" s="454"/>
      <c r="H9" s="454"/>
      <c r="I9" s="455"/>
      <c r="J9" s="225"/>
    </row>
    <row r="10" spans="1:10" s="16" customFormat="1" ht="27" customHeight="1">
      <c r="A10" s="313"/>
      <c r="B10" s="196" t="s">
        <v>58</v>
      </c>
      <c r="C10" s="378" t="s">
        <v>74</v>
      </c>
      <c r="D10" s="453">
        <v>195175.6</v>
      </c>
      <c r="E10" s="453">
        <v>218177.184225</v>
      </c>
      <c r="F10" s="453">
        <v>223862.046</v>
      </c>
      <c r="G10" s="453">
        <v>222791.06849999999</v>
      </c>
      <c r="H10" s="453">
        <v>220586.3517</v>
      </c>
      <c r="I10" s="453">
        <v>197371.58499999999</v>
      </c>
      <c r="J10" s="225"/>
    </row>
    <row r="11" spans="1:10" s="16" customFormat="1" ht="27" customHeight="1">
      <c r="A11" s="313"/>
      <c r="B11" s="312" t="s">
        <v>205</v>
      </c>
      <c r="C11" s="229"/>
      <c r="D11" s="454"/>
      <c r="E11" s="454"/>
      <c r="F11" s="454"/>
      <c r="G11" s="454"/>
      <c r="H11" s="454"/>
      <c r="I11" s="455"/>
      <c r="J11" s="225"/>
    </row>
    <row r="12" spans="1:10" s="16" customFormat="1" ht="27" customHeight="1">
      <c r="A12" s="313"/>
      <c r="B12" s="47" t="s">
        <v>99</v>
      </c>
      <c r="C12" s="379" t="s">
        <v>74</v>
      </c>
      <c r="D12" s="453">
        <v>1755.23</v>
      </c>
      <c r="E12" s="453">
        <v>1664.8520000000001</v>
      </c>
      <c r="F12" s="453">
        <v>1653.6867</v>
      </c>
      <c r="G12" s="453">
        <v>1655.2925</v>
      </c>
      <c r="H12" s="453">
        <v>1702.7701933999999</v>
      </c>
      <c r="I12" s="453">
        <v>1652.98171</v>
      </c>
      <c r="J12" s="225"/>
    </row>
    <row r="13" spans="1:10" s="16" customFormat="1" ht="27" customHeight="1">
      <c r="A13" s="313"/>
      <c r="B13" s="376" t="s">
        <v>206</v>
      </c>
      <c r="C13" s="47"/>
      <c r="D13" s="454"/>
      <c r="E13" s="454"/>
      <c r="F13" s="454"/>
      <c r="G13" s="454"/>
      <c r="H13" s="454"/>
      <c r="I13" s="455"/>
      <c r="J13" s="225"/>
    </row>
    <row r="14" spans="1:10" s="16" customFormat="1" ht="27" customHeight="1">
      <c r="A14" s="313"/>
      <c r="B14" s="196" t="s">
        <v>100</v>
      </c>
      <c r="C14" s="378" t="s">
        <v>74</v>
      </c>
      <c r="D14" s="456">
        <v>14040.794</v>
      </c>
      <c r="E14" s="456">
        <v>14416.127</v>
      </c>
      <c r="F14" s="456">
        <v>13736.215</v>
      </c>
      <c r="G14" s="456">
        <v>11282.642599999999</v>
      </c>
      <c r="H14" s="456">
        <v>13257.689800000002</v>
      </c>
      <c r="I14" s="456">
        <v>13994.995959999998</v>
      </c>
      <c r="J14" s="225"/>
    </row>
    <row r="15" spans="1:10" s="16" customFormat="1" ht="27" customHeight="1">
      <c r="A15" s="313"/>
      <c r="B15" s="382" t="s">
        <v>207</v>
      </c>
      <c r="C15" s="229"/>
      <c r="D15" s="454" t="s">
        <v>208</v>
      </c>
      <c r="E15" s="454" t="s">
        <v>209</v>
      </c>
      <c r="F15" s="454" t="s">
        <v>210</v>
      </c>
      <c r="G15" s="454" t="s">
        <v>211</v>
      </c>
      <c r="H15" s="454" t="s">
        <v>212</v>
      </c>
      <c r="I15" s="454" t="s">
        <v>217</v>
      </c>
      <c r="J15" s="225"/>
    </row>
    <row r="16" spans="1:10" s="16" customFormat="1" ht="27" customHeight="1">
      <c r="A16" s="313"/>
      <c r="B16" s="382"/>
      <c r="C16" s="229"/>
      <c r="D16" s="454"/>
      <c r="E16" s="454"/>
      <c r="F16" s="454"/>
      <c r="G16" s="454"/>
      <c r="H16" s="454"/>
      <c r="I16" s="455"/>
      <c r="J16" s="225"/>
    </row>
    <row r="17" spans="1:10" s="16" customFormat="1" ht="27" customHeight="1">
      <c r="A17" s="313"/>
      <c r="B17" s="40" t="s">
        <v>73</v>
      </c>
      <c r="C17" s="40" t="s">
        <v>74</v>
      </c>
      <c r="D17" s="456">
        <v>36.738652099999996</v>
      </c>
      <c r="E17" s="456">
        <v>36.61</v>
      </c>
      <c r="F17" s="456">
        <v>38.488999999999997</v>
      </c>
      <c r="G17" s="456">
        <v>40.579900000000002</v>
      </c>
      <c r="H17" s="456">
        <v>41.777690491199998</v>
      </c>
      <c r="I17" s="456">
        <v>38.728898000000001</v>
      </c>
      <c r="J17" s="225"/>
    </row>
    <row r="18" spans="1:10" s="16" customFormat="1" ht="27" customHeight="1">
      <c r="A18" s="313"/>
      <c r="B18" s="312" t="s">
        <v>76</v>
      </c>
      <c r="C18" s="47"/>
      <c r="D18" s="454"/>
      <c r="E18" s="454"/>
      <c r="F18" s="454"/>
      <c r="G18" s="454"/>
      <c r="H18" s="454"/>
      <c r="I18" s="455"/>
      <c r="J18" s="225"/>
    </row>
    <row r="19" spans="1:10" s="16" customFormat="1" ht="27" customHeight="1">
      <c r="A19" s="313"/>
      <c r="B19" s="40" t="s">
        <v>27</v>
      </c>
      <c r="C19" s="378" t="s">
        <v>74</v>
      </c>
      <c r="D19" s="453">
        <v>12531</v>
      </c>
      <c r="E19" s="453">
        <v>12007.982</v>
      </c>
      <c r="F19" s="453">
        <v>10715.226000000001</v>
      </c>
      <c r="G19" s="453">
        <v>10191.373799999999</v>
      </c>
      <c r="H19" s="453">
        <v>9483.7559799999999</v>
      </c>
      <c r="I19" s="457">
        <v>7118.6790000000001</v>
      </c>
      <c r="J19" s="226"/>
    </row>
    <row r="20" spans="1:10" s="16" customFormat="1" ht="27" customHeight="1">
      <c r="A20" s="313"/>
      <c r="B20" s="383" t="s">
        <v>28</v>
      </c>
      <c r="C20" s="229"/>
      <c r="D20" s="458"/>
      <c r="E20" s="455"/>
      <c r="F20" s="455"/>
      <c r="G20" s="455"/>
      <c r="H20" s="455"/>
      <c r="I20" s="455"/>
      <c r="J20" s="226"/>
    </row>
    <row r="21" spans="1:10" s="16" customFormat="1" ht="27" customHeight="1">
      <c r="A21" s="313"/>
      <c r="B21" s="315"/>
      <c r="C21" s="314"/>
      <c r="D21" s="455"/>
      <c r="E21" s="455"/>
      <c r="F21" s="455"/>
      <c r="G21" s="455"/>
      <c r="H21" s="455"/>
      <c r="I21" s="455"/>
      <c r="J21" s="226"/>
    </row>
    <row r="22" spans="1:10" s="32" customFormat="1" ht="23.25" customHeight="1">
      <c r="A22" s="197"/>
      <c r="B22" s="560" t="s">
        <v>95</v>
      </c>
      <c r="C22" s="197" t="s">
        <v>213</v>
      </c>
      <c r="D22" s="561"/>
      <c r="E22" s="197"/>
      <c r="F22" s="197" t="s">
        <v>214</v>
      </c>
      <c r="G22" s="197"/>
      <c r="H22" s="197"/>
      <c r="I22" s="197"/>
      <c r="J22" s="232"/>
    </row>
    <row r="23" spans="1:10" s="32" customFormat="1" ht="23.25" customHeight="1">
      <c r="A23" s="197"/>
      <c r="B23" s="560" t="s">
        <v>96</v>
      </c>
      <c r="C23" s="197" t="s">
        <v>215</v>
      </c>
      <c r="D23" s="197"/>
      <c r="E23" s="197"/>
      <c r="F23" s="562" t="s">
        <v>216</v>
      </c>
      <c r="G23" s="197"/>
      <c r="H23" s="197"/>
      <c r="I23" s="197"/>
      <c r="J23" s="232"/>
    </row>
    <row r="26" spans="1:10">
      <c r="D26" s="381"/>
      <c r="G26" s="233"/>
    </row>
    <row r="27" spans="1:10">
      <c r="G27" s="233"/>
    </row>
    <row r="28" spans="1:10">
      <c r="G28" s="233"/>
    </row>
    <row r="29" spans="1:10">
      <c r="G29" s="233"/>
    </row>
  </sheetData>
  <sheetProtection password="C7FD" sheet="1"/>
  <printOptions horizontalCentered="1"/>
  <pageMargins left="0.51181102362204722" right="0.51181102362204722" top="0.70866141732283472" bottom="0.31496062992125984" header="0.51181102362204722" footer="0.23622047244094491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O40"/>
  <sheetViews>
    <sheetView showGridLines="0" defaultGridColor="0" view="pageBreakPreview" topLeftCell="A19" colorId="8" zoomScale="70" zoomScaleNormal="70" zoomScaleSheetLayoutView="70" workbookViewId="0">
      <selection activeCell="F47" sqref="F47"/>
    </sheetView>
  </sheetViews>
  <sheetFormatPr defaultColWidth="9.77734375" defaultRowHeight="15.75"/>
  <cols>
    <col min="1" max="1" width="9.77734375" style="27"/>
    <col min="2" max="2" width="12" style="3" customWidth="1"/>
    <col min="3" max="3" width="25.77734375" style="3" customWidth="1"/>
    <col min="4" max="8" width="14.44140625" style="3" customWidth="1"/>
    <col min="9" max="9" width="14.44140625" style="27" customWidth="1"/>
    <col min="10" max="10" width="14.33203125" style="27" customWidth="1"/>
    <col min="11" max="15" width="12.33203125" style="27" customWidth="1"/>
    <col min="16" max="16384" width="9.77734375" style="27"/>
  </cols>
  <sheetData>
    <row r="1" spans="1:15" ht="27" customHeight="1"/>
    <row r="2" spans="1:15" ht="24" customHeight="1">
      <c r="A2" s="120"/>
      <c r="B2" s="571" t="s">
        <v>218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</row>
    <row r="3" spans="1:15" ht="28.5" customHeight="1">
      <c r="A3" s="120"/>
      <c r="B3" s="575" t="s">
        <v>219</v>
      </c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</row>
    <row r="4" spans="1:15" ht="10.5" customHeight="1">
      <c r="A4" s="120"/>
      <c r="B4" s="177"/>
      <c r="C4" s="178"/>
      <c r="D4" s="179"/>
      <c r="E4" s="180"/>
      <c r="F4" s="181"/>
      <c r="G4" s="181"/>
      <c r="H4" s="178"/>
      <c r="I4" s="334"/>
      <c r="J4" s="334"/>
      <c r="K4" s="334"/>
      <c r="L4" s="334"/>
      <c r="M4" s="334"/>
      <c r="N4" s="334"/>
      <c r="O4" s="334"/>
    </row>
    <row r="5" spans="1:15" s="5" customFormat="1" ht="20.25">
      <c r="A5" s="10"/>
      <c r="B5" s="339"/>
      <c r="C5" s="340"/>
      <c r="D5" s="341"/>
      <c r="E5" s="342"/>
      <c r="F5" s="343"/>
      <c r="G5" s="343"/>
      <c r="H5" s="340"/>
      <c r="I5" s="344"/>
      <c r="J5" s="344"/>
      <c r="K5" s="574" t="s">
        <v>138</v>
      </c>
      <c r="L5" s="574"/>
      <c r="M5" s="574"/>
      <c r="N5" s="574"/>
      <c r="O5" s="574"/>
    </row>
    <row r="6" spans="1:15" s="5" customFormat="1" ht="20.25">
      <c r="A6" s="10"/>
      <c r="B6" s="345" t="s">
        <v>20</v>
      </c>
      <c r="C6" s="346"/>
      <c r="D6" s="347">
        <v>2016</v>
      </c>
      <c r="E6" s="348">
        <v>2017</v>
      </c>
      <c r="F6" s="348">
        <v>2018</v>
      </c>
      <c r="G6" s="348">
        <v>2019</v>
      </c>
      <c r="H6" s="348">
        <v>2020</v>
      </c>
      <c r="I6" s="348">
        <v>2021</v>
      </c>
      <c r="J6" s="348" t="s">
        <v>130</v>
      </c>
      <c r="K6" s="573" t="s">
        <v>137</v>
      </c>
      <c r="L6" s="573"/>
      <c r="M6" s="573"/>
      <c r="N6" s="573"/>
      <c r="O6" s="573"/>
    </row>
    <row r="7" spans="1:15" s="3" customFormat="1" ht="30.75" customHeight="1">
      <c r="A7" s="118"/>
      <c r="B7" s="349" t="s">
        <v>21</v>
      </c>
      <c r="C7" s="350"/>
      <c r="D7" s="351"/>
      <c r="E7" s="352"/>
      <c r="F7" s="352"/>
      <c r="G7" s="352"/>
      <c r="H7" s="352"/>
      <c r="I7" s="352"/>
      <c r="J7" s="352" t="s">
        <v>131</v>
      </c>
      <c r="K7" s="353" t="s">
        <v>132</v>
      </c>
      <c r="L7" s="353" t="s">
        <v>133</v>
      </c>
      <c r="M7" s="353" t="s">
        <v>134</v>
      </c>
      <c r="N7" s="353" t="s">
        <v>135</v>
      </c>
      <c r="O7" s="353" t="s">
        <v>136</v>
      </c>
    </row>
    <row r="8" spans="1:15" ht="36" customHeight="1">
      <c r="A8" s="120"/>
      <c r="B8" s="338" t="s">
        <v>123</v>
      </c>
      <c r="C8" s="22"/>
      <c r="D8" s="459">
        <v>202966.81448999999</v>
      </c>
      <c r="E8" s="459">
        <v>195267.56529</v>
      </c>
      <c r="F8" s="459">
        <v>199162.28287999998</v>
      </c>
      <c r="G8" s="459">
        <v>191043.93411</v>
      </c>
      <c r="H8" s="459">
        <v>194991.23884000001</v>
      </c>
      <c r="I8" s="459">
        <v>196017.42161000002</v>
      </c>
      <c r="J8" s="459">
        <v>196574.87620333335</v>
      </c>
      <c r="K8" s="460">
        <v>-3.7933537161462083</v>
      </c>
      <c r="L8" s="460">
        <v>1.9945542846379949</v>
      </c>
      <c r="M8" s="460">
        <v>-4.0762480990898631</v>
      </c>
      <c r="N8" s="460">
        <v>2.0661764260608395</v>
      </c>
      <c r="O8" s="460">
        <v>0.5262712192120933</v>
      </c>
    </row>
    <row r="9" spans="1:15" ht="20.25">
      <c r="A9" s="120"/>
      <c r="B9" s="336" t="s">
        <v>124</v>
      </c>
      <c r="C9" s="22"/>
      <c r="D9" s="461"/>
      <c r="E9" s="461"/>
      <c r="F9" s="461"/>
      <c r="G9" s="461"/>
      <c r="H9" s="461"/>
      <c r="I9" s="369"/>
      <c r="J9" s="369"/>
      <c r="K9" s="43"/>
      <c r="L9" s="43"/>
      <c r="M9" s="43"/>
      <c r="N9" s="43"/>
      <c r="O9" s="43"/>
    </row>
    <row r="10" spans="1:15" ht="23.25" customHeight="1">
      <c r="A10" s="120"/>
      <c r="B10" s="335" t="s">
        <v>127</v>
      </c>
      <c r="C10" s="22"/>
      <c r="D10" s="461">
        <v>47956</v>
      </c>
      <c r="E10" s="461">
        <v>46333.112999999998</v>
      </c>
      <c r="F10" s="461">
        <v>46923.571000000004</v>
      </c>
      <c r="G10" s="461">
        <v>44024.423499999997</v>
      </c>
      <c r="H10" s="461">
        <v>41378.813999999998</v>
      </c>
      <c r="I10" s="461">
        <v>36800.567000000003</v>
      </c>
      <c r="J10" s="459">
        <v>43902.748083333332</v>
      </c>
      <c r="K10" s="462">
        <v>-3.3841166902994435</v>
      </c>
      <c r="L10" s="462">
        <v>1.2743758443340747</v>
      </c>
      <c r="M10" s="462">
        <v>-6.1784460095758771</v>
      </c>
      <c r="N10" s="462">
        <v>-6.009413161310329</v>
      </c>
      <c r="O10" s="462">
        <v>-11.064229632101096</v>
      </c>
    </row>
    <row r="11" spans="1:15" ht="23.25" customHeight="1">
      <c r="A11" s="120"/>
      <c r="B11" s="337" t="s">
        <v>125</v>
      </c>
      <c r="C11" s="22"/>
      <c r="D11" s="461"/>
      <c r="E11" s="461"/>
      <c r="F11" s="461"/>
      <c r="G11" s="461"/>
      <c r="H11" s="461"/>
      <c r="I11" s="369"/>
      <c r="J11" s="369"/>
      <c r="K11" s="43"/>
      <c r="L11" s="43"/>
      <c r="M11" s="43"/>
      <c r="N11" s="43"/>
      <c r="O11" s="43"/>
    </row>
    <row r="12" spans="1:15" ht="23.25" customHeight="1">
      <c r="A12" s="120"/>
      <c r="B12" s="335" t="s">
        <v>126</v>
      </c>
      <c r="C12" s="22"/>
      <c r="D12" s="461">
        <v>155010.81448999999</v>
      </c>
      <c r="E12" s="461">
        <v>148934.45228999999</v>
      </c>
      <c r="F12" s="461">
        <v>152238.71187999999</v>
      </c>
      <c r="G12" s="461">
        <v>147019.51061</v>
      </c>
      <c r="H12" s="461">
        <v>153612.42483999999</v>
      </c>
      <c r="I12" s="461">
        <v>159216.85461000001</v>
      </c>
      <c r="J12" s="459">
        <v>152672.12811999998</v>
      </c>
      <c r="K12" s="462">
        <v>-3.9199601782571092</v>
      </c>
      <c r="L12" s="462">
        <v>2.2185998868589962</v>
      </c>
      <c r="M12" s="462">
        <v>-3.428300992269262</v>
      </c>
      <c r="N12" s="462">
        <v>4.4843804762002559</v>
      </c>
      <c r="O12" s="462">
        <v>3.6484221740770595</v>
      </c>
    </row>
    <row r="13" spans="1:15" ht="23.25" customHeight="1">
      <c r="A13" s="120"/>
      <c r="B13" s="337" t="s">
        <v>128</v>
      </c>
      <c r="C13" s="22"/>
      <c r="D13" s="461"/>
      <c r="E13" s="461"/>
      <c r="F13" s="461"/>
      <c r="G13" s="461"/>
      <c r="H13" s="461"/>
      <c r="I13" s="369"/>
      <c r="J13" s="369"/>
      <c r="K13" s="43"/>
      <c r="L13" s="43"/>
      <c r="M13" s="43"/>
      <c r="N13" s="43"/>
      <c r="O13" s="43"/>
    </row>
    <row r="14" spans="1:15" ht="14.25" customHeight="1">
      <c r="A14" s="120"/>
      <c r="B14" s="48"/>
      <c r="C14" s="22"/>
      <c r="D14" s="461"/>
      <c r="E14" s="461"/>
      <c r="F14" s="461"/>
      <c r="G14" s="461"/>
      <c r="H14" s="461"/>
      <c r="I14" s="369"/>
      <c r="J14" s="369"/>
      <c r="K14" s="43"/>
      <c r="L14" s="43"/>
      <c r="M14" s="43"/>
      <c r="N14" s="43"/>
      <c r="O14" s="43"/>
    </row>
    <row r="15" spans="1:15" s="363" customFormat="1" ht="23.25" customHeight="1">
      <c r="A15" s="362"/>
      <c r="B15" s="354" t="s">
        <v>129</v>
      </c>
      <c r="C15" s="355"/>
      <c r="D15" s="459">
        <v>202966.81448999999</v>
      </c>
      <c r="E15" s="459">
        <v>195267.56529</v>
      </c>
      <c r="F15" s="459">
        <v>199162.28287999998</v>
      </c>
      <c r="G15" s="459">
        <v>191043.93411000003</v>
      </c>
      <c r="H15" s="459">
        <v>194991.23884000001</v>
      </c>
      <c r="I15" s="459">
        <v>196017.42161000002</v>
      </c>
      <c r="J15" s="463">
        <v>196574.87620333335</v>
      </c>
      <c r="K15" s="462">
        <v>-3.7933537161462083</v>
      </c>
      <c r="L15" s="462">
        <v>1.9945542846379949</v>
      </c>
      <c r="M15" s="462">
        <v>-4.0762480990898524</v>
      </c>
      <c r="N15" s="462">
        <v>2.0661764260608173</v>
      </c>
      <c r="O15" s="462">
        <v>0.5262712192120933</v>
      </c>
    </row>
    <row r="16" spans="1:15" s="363" customFormat="1" ht="23.25" customHeight="1">
      <c r="A16" s="362"/>
      <c r="B16" s="356" t="s">
        <v>139</v>
      </c>
      <c r="C16" s="355"/>
      <c r="D16" s="461"/>
      <c r="E16" s="461"/>
      <c r="F16" s="461"/>
      <c r="G16" s="461"/>
      <c r="H16" s="461"/>
      <c r="I16" s="368"/>
      <c r="J16" s="368"/>
      <c r="K16" s="366"/>
      <c r="L16" s="366"/>
      <c r="M16" s="366"/>
      <c r="N16" s="366"/>
      <c r="O16" s="366"/>
    </row>
    <row r="17" spans="1:15" s="363" customFormat="1" ht="23.25" customHeight="1">
      <c r="A17" s="362"/>
      <c r="B17" s="357" t="s">
        <v>140</v>
      </c>
      <c r="C17" s="355"/>
      <c r="D17" s="461">
        <v>4668.3617199999999</v>
      </c>
      <c r="E17" s="461">
        <v>3847.5517599999998</v>
      </c>
      <c r="F17" s="461">
        <v>781.06832999999995</v>
      </c>
      <c r="G17" s="461">
        <v>1204.2814699999999</v>
      </c>
      <c r="H17" s="461">
        <v>834.49085000000002</v>
      </c>
      <c r="I17" s="368">
        <v>1043.1012599999999</v>
      </c>
      <c r="J17" s="459">
        <v>2063.1425649999996</v>
      </c>
      <c r="K17" s="462">
        <v>-17.582398477896866</v>
      </c>
      <c r="L17" s="462">
        <v>-79.699601754025522</v>
      </c>
      <c r="M17" s="462">
        <v>54.183881709811473</v>
      </c>
      <c r="N17" s="462">
        <v>-30.706328147687923</v>
      </c>
      <c r="O17" s="462">
        <v>24.998525747765822</v>
      </c>
    </row>
    <row r="18" spans="1:15" s="363" customFormat="1" ht="23.25" customHeight="1">
      <c r="A18" s="362"/>
      <c r="B18" s="358" t="s">
        <v>141</v>
      </c>
      <c r="C18" s="355"/>
      <c r="D18" s="461"/>
      <c r="E18" s="461"/>
      <c r="F18" s="461"/>
      <c r="G18" s="461"/>
      <c r="H18" s="461"/>
      <c r="I18" s="368"/>
      <c r="J18" s="368"/>
      <c r="K18" s="366"/>
      <c r="L18" s="366"/>
      <c r="M18" s="366"/>
      <c r="N18" s="366"/>
      <c r="O18" s="366"/>
    </row>
    <row r="19" spans="1:15" s="363" customFormat="1" ht="23.25" customHeight="1">
      <c r="A19" s="362"/>
      <c r="B19" s="357" t="s">
        <v>142</v>
      </c>
      <c r="C19" s="355"/>
      <c r="D19" s="464" t="s">
        <v>91</v>
      </c>
      <c r="E19" s="464" t="s">
        <v>91</v>
      </c>
      <c r="F19" s="464" t="s">
        <v>91</v>
      </c>
      <c r="G19" s="464" t="s">
        <v>91</v>
      </c>
      <c r="H19" s="464" t="s">
        <v>91</v>
      </c>
      <c r="I19" s="464" t="s">
        <v>91</v>
      </c>
      <c r="J19" s="464" t="s">
        <v>91</v>
      </c>
      <c r="K19" s="465" t="s">
        <v>91</v>
      </c>
      <c r="L19" s="465" t="s">
        <v>91</v>
      </c>
      <c r="M19" s="465" t="s">
        <v>91</v>
      </c>
      <c r="N19" s="465" t="s">
        <v>91</v>
      </c>
      <c r="O19" s="465" t="s">
        <v>91</v>
      </c>
    </row>
    <row r="20" spans="1:15" s="363" customFormat="1" ht="23.25" customHeight="1">
      <c r="A20" s="362"/>
      <c r="B20" s="358" t="s">
        <v>143</v>
      </c>
      <c r="C20" s="355"/>
      <c r="D20" s="461"/>
      <c r="E20" s="461"/>
      <c r="F20" s="461"/>
      <c r="G20" s="461"/>
      <c r="H20" s="461"/>
      <c r="I20" s="368"/>
      <c r="J20" s="368"/>
      <c r="K20" s="366"/>
      <c r="L20" s="366"/>
      <c r="M20" s="366"/>
      <c r="N20" s="366"/>
      <c r="O20" s="366"/>
    </row>
    <row r="21" spans="1:15" s="363" customFormat="1" ht="23.25" customHeight="1">
      <c r="A21" s="362"/>
      <c r="B21" s="357" t="s">
        <v>144</v>
      </c>
      <c r="C21" s="355"/>
      <c r="D21" s="464" t="s">
        <v>91</v>
      </c>
      <c r="E21" s="464" t="s">
        <v>91</v>
      </c>
      <c r="F21" s="464" t="s">
        <v>91</v>
      </c>
      <c r="G21" s="464" t="s">
        <v>91</v>
      </c>
      <c r="H21" s="464" t="s">
        <v>91</v>
      </c>
      <c r="I21" s="464" t="s">
        <v>91</v>
      </c>
      <c r="J21" s="464" t="s">
        <v>91</v>
      </c>
      <c r="K21" s="465" t="s">
        <v>91</v>
      </c>
      <c r="L21" s="465" t="s">
        <v>91</v>
      </c>
      <c r="M21" s="465" t="s">
        <v>91</v>
      </c>
      <c r="N21" s="465" t="s">
        <v>91</v>
      </c>
      <c r="O21" s="465" t="s">
        <v>91</v>
      </c>
    </row>
    <row r="22" spans="1:15" s="363" customFormat="1" ht="23.25" customHeight="1">
      <c r="A22" s="362"/>
      <c r="B22" s="358" t="s">
        <v>145</v>
      </c>
      <c r="C22" s="355"/>
      <c r="D22" s="461"/>
      <c r="E22" s="461"/>
      <c r="F22" s="461"/>
      <c r="G22" s="461"/>
      <c r="H22" s="461"/>
      <c r="I22" s="368"/>
      <c r="J22" s="368"/>
      <c r="K22" s="366"/>
      <c r="L22" s="366"/>
      <c r="M22" s="366"/>
      <c r="N22" s="366"/>
      <c r="O22" s="366"/>
    </row>
    <row r="23" spans="1:15" s="363" customFormat="1" ht="23.25" customHeight="1">
      <c r="A23" s="362"/>
      <c r="B23" s="357" t="s">
        <v>146</v>
      </c>
      <c r="C23" s="355"/>
      <c r="D23" s="461">
        <v>15628.444715729998</v>
      </c>
      <c r="E23" s="461">
        <v>15035.60252733</v>
      </c>
      <c r="F23" s="461">
        <v>15335.495781759999</v>
      </c>
      <c r="G23" s="461">
        <v>14710.38292647</v>
      </c>
      <c r="H23" s="461">
        <v>15014.32539068</v>
      </c>
      <c r="I23" s="461">
        <v>15093.34146397</v>
      </c>
      <c r="J23" s="459">
        <v>15136.265467656667</v>
      </c>
      <c r="K23" s="462">
        <v>-3.7933537161461972</v>
      </c>
      <c r="L23" s="462">
        <v>1.9945542846379949</v>
      </c>
      <c r="M23" s="462">
        <v>-4.0762480990898737</v>
      </c>
      <c r="N23" s="462">
        <v>2.0661764260608395</v>
      </c>
      <c r="O23" s="462">
        <v>0.5262712192120711</v>
      </c>
    </row>
    <row r="24" spans="1:15" s="363" customFormat="1" ht="23.25" customHeight="1">
      <c r="A24" s="362"/>
      <c r="B24" s="358" t="s">
        <v>147</v>
      </c>
      <c r="C24" s="355"/>
      <c r="D24" s="461"/>
      <c r="E24" s="461"/>
      <c r="F24" s="461"/>
      <c r="G24" s="461"/>
      <c r="H24" s="461"/>
      <c r="I24" s="368"/>
      <c r="J24" s="368"/>
      <c r="K24" s="366"/>
      <c r="L24" s="366"/>
      <c r="M24" s="366"/>
      <c r="N24" s="366"/>
      <c r="O24" s="366"/>
    </row>
    <row r="25" spans="1:15" s="363" customFormat="1" ht="23.25" customHeight="1">
      <c r="A25" s="362"/>
      <c r="B25" s="357" t="s">
        <v>148</v>
      </c>
      <c r="C25" s="355"/>
      <c r="D25" s="461">
        <v>182670.00805427</v>
      </c>
      <c r="E25" s="461">
        <v>176384.41100267001</v>
      </c>
      <c r="F25" s="461">
        <v>183045.71876823998</v>
      </c>
      <c r="G25" s="461">
        <v>175129.26971353003</v>
      </c>
      <c r="H25" s="461">
        <v>179142.42259932001</v>
      </c>
      <c r="I25" s="461">
        <v>179880.97888603003</v>
      </c>
      <c r="J25" s="459">
        <v>179375.4681706767</v>
      </c>
      <c r="K25" s="462">
        <v>-3.4409573408091143</v>
      </c>
      <c r="L25" s="462">
        <v>3.7765853159603457</v>
      </c>
      <c r="M25" s="462">
        <v>-4.3248479713055898</v>
      </c>
      <c r="N25" s="462">
        <v>2.2915374981889336</v>
      </c>
      <c r="O25" s="462">
        <v>0.41227324940331656</v>
      </c>
    </row>
    <row r="26" spans="1:15" s="363" customFormat="1" ht="23.25" customHeight="1" thickBot="1">
      <c r="A26" s="362"/>
      <c r="B26" s="359" t="s">
        <v>149</v>
      </c>
      <c r="C26" s="360"/>
      <c r="D26" s="466"/>
      <c r="E26" s="466"/>
      <c r="F26" s="466"/>
      <c r="G26" s="466"/>
      <c r="H26" s="466"/>
      <c r="I26" s="370"/>
      <c r="J26" s="370"/>
      <c r="K26" s="367"/>
      <c r="L26" s="367"/>
      <c r="M26" s="367"/>
      <c r="N26" s="367"/>
      <c r="O26" s="367"/>
    </row>
    <row r="27" spans="1:15" s="363" customFormat="1" ht="23.25" customHeight="1">
      <c r="A27" s="362"/>
      <c r="B27" s="354" t="s">
        <v>150</v>
      </c>
      <c r="C27" s="355"/>
      <c r="D27" s="459">
        <v>31633.5</v>
      </c>
      <c r="E27" s="459">
        <v>32022.6</v>
      </c>
      <c r="F27" s="459">
        <v>32382.3</v>
      </c>
      <c r="G27" s="459">
        <v>32523</v>
      </c>
      <c r="H27" s="459">
        <v>32584</v>
      </c>
      <c r="I27" s="463">
        <v>32655.4</v>
      </c>
      <c r="J27" s="368"/>
      <c r="K27" s="366"/>
      <c r="L27" s="366"/>
      <c r="M27" s="366"/>
      <c r="N27" s="366"/>
      <c r="O27" s="366"/>
    </row>
    <row r="28" spans="1:15" s="363" customFormat="1" ht="23.25" customHeight="1">
      <c r="A28" s="362"/>
      <c r="B28" s="356" t="s">
        <v>151</v>
      </c>
      <c r="C28" s="355"/>
      <c r="D28" s="467"/>
      <c r="E28" s="467"/>
      <c r="F28" s="467"/>
      <c r="G28" s="467"/>
      <c r="H28" s="467"/>
      <c r="I28" s="365"/>
      <c r="J28" s="365"/>
      <c r="K28" s="366"/>
      <c r="L28" s="366"/>
      <c r="M28" s="366"/>
      <c r="N28" s="366"/>
      <c r="O28" s="366"/>
    </row>
    <row r="29" spans="1:15" s="363" customFormat="1" ht="23.25" customHeight="1">
      <c r="A29" s="362"/>
      <c r="B29" s="354" t="s">
        <v>152</v>
      </c>
      <c r="C29" s="355"/>
      <c r="D29" s="461">
        <v>5.7745746772968527</v>
      </c>
      <c r="E29" s="461">
        <v>5.5081227321538542</v>
      </c>
      <c r="F29" s="461">
        <v>5.6526472414942726</v>
      </c>
      <c r="G29" s="461">
        <v>5.3847821453595923</v>
      </c>
      <c r="H29" s="461">
        <v>5.4978646758936902</v>
      </c>
      <c r="I29" s="461">
        <v>5.5084604349060191</v>
      </c>
      <c r="J29" s="459">
        <v>5.5544086511840467</v>
      </c>
      <c r="K29" s="462">
        <v>-4.6142263289203456</v>
      </c>
      <c r="L29" s="462">
        <v>2.6238433013983542</v>
      </c>
      <c r="M29" s="462">
        <v>-4.7387548645945632</v>
      </c>
      <c r="N29" s="462">
        <v>2.1000391005892016</v>
      </c>
      <c r="O29" s="462">
        <v>0.19272498755358303</v>
      </c>
    </row>
    <row r="30" spans="1:15" s="363" customFormat="1" ht="23.25" customHeight="1">
      <c r="A30" s="362"/>
      <c r="B30" s="356" t="s">
        <v>153</v>
      </c>
      <c r="C30" s="355"/>
      <c r="D30" s="467"/>
      <c r="E30" s="467"/>
      <c r="F30" s="467"/>
      <c r="G30" s="467"/>
      <c r="H30" s="467"/>
      <c r="I30" s="365"/>
      <c r="J30" s="368"/>
      <c r="K30" s="364"/>
      <c r="L30" s="364"/>
      <c r="M30" s="364"/>
      <c r="N30" s="364"/>
      <c r="O30" s="364"/>
    </row>
    <row r="31" spans="1:15" s="363" customFormat="1" ht="23.25" customHeight="1">
      <c r="A31" s="362"/>
      <c r="B31" s="361" t="s">
        <v>154</v>
      </c>
      <c r="C31" s="355"/>
      <c r="D31" s="461">
        <v>15.820752540539321</v>
      </c>
      <c r="E31" s="461">
        <v>15.090747211380423</v>
      </c>
      <c r="F31" s="461">
        <v>15.486704771217186</v>
      </c>
      <c r="G31" s="461">
        <v>14.752827795505732</v>
      </c>
      <c r="H31" s="461">
        <v>15.062642947653945</v>
      </c>
      <c r="I31" s="461">
        <v>15.091672424400052</v>
      </c>
      <c r="J31" s="459">
        <v>15.217557948449445</v>
      </c>
      <c r="K31" s="364"/>
      <c r="L31" s="364"/>
      <c r="M31" s="364"/>
      <c r="N31" s="364"/>
      <c r="O31" s="364"/>
    </row>
    <row r="32" spans="1:15" s="363" customFormat="1" ht="23.25" customHeight="1">
      <c r="A32" s="362"/>
      <c r="B32" s="358" t="s">
        <v>155</v>
      </c>
      <c r="C32" s="355"/>
      <c r="D32" s="467"/>
      <c r="E32" s="467"/>
      <c r="F32" s="467"/>
      <c r="G32" s="467"/>
      <c r="H32" s="467"/>
      <c r="I32" s="365"/>
      <c r="J32" s="368"/>
      <c r="K32" s="364"/>
      <c r="L32" s="364"/>
      <c r="M32" s="364"/>
      <c r="N32" s="364"/>
      <c r="O32" s="364"/>
    </row>
    <row r="33" spans="1:15" s="363" customFormat="1" ht="23.25" customHeight="1">
      <c r="A33" s="362"/>
      <c r="B33" s="354" t="s">
        <v>156</v>
      </c>
      <c r="C33" s="355"/>
      <c r="D33" s="461">
        <v>24.183748955228925</v>
      </c>
      <c r="E33" s="461">
        <v>24.204947092817186</v>
      </c>
      <c r="F33" s="461">
        <v>23.653233047513879</v>
      </c>
      <c r="G33" s="461">
        <v>23.190320298091329</v>
      </c>
      <c r="H33" s="461">
        <v>21.312065858319386</v>
      </c>
      <c r="I33" s="461">
        <v>18.874571242991898</v>
      </c>
      <c r="J33" s="459">
        <v>22.5698144158271</v>
      </c>
      <c r="K33" s="364"/>
      <c r="L33" s="364"/>
      <c r="M33" s="364"/>
      <c r="N33" s="364"/>
      <c r="O33" s="364"/>
    </row>
    <row r="34" spans="1:15" s="363" customFormat="1" ht="23.25" customHeight="1">
      <c r="A34" s="362"/>
      <c r="B34" s="356" t="s">
        <v>157</v>
      </c>
      <c r="C34" s="355"/>
      <c r="D34" s="467"/>
      <c r="E34" s="467"/>
      <c r="F34" s="467"/>
      <c r="G34" s="467"/>
      <c r="H34" s="467"/>
      <c r="I34" s="365"/>
      <c r="J34" s="365"/>
      <c r="K34" s="364"/>
      <c r="L34" s="364"/>
      <c r="M34" s="364"/>
      <c r="N34" s="364"/>
      <c r="O34" s="364"/>
    </row>
    <row r="35" spans="1:15" ht="19.899999999999999" customHeight="1">
      <c r="B35" s="54"/>
      <c r="C35" s="26"/>
      <c r="D35" s="26"/>
      <c r="E35" s="26"/>
    </row>
    <row r="40" spans="1:15" ht="18">
      <c r="E40" s="6"/>
    </row>
  </sheetData>
  <sheetProtection password="C7FD" sheet="1"/>
  <mergeCells count="4">
    <mergeCell ref="K6:O6"/>
    <mergeCell ref="K5:O5"/>
    <mergeCell ref="B2:O2"/>
    <mergeCell ref="B3:O3"/>
  </mergeCells>
  <phoneticPr fontId="37" type="noConversion"/>
  <printOptions horizontalCentered="1"/>
  <pageMargins left="0.51181102362204722" right="0.51181102362204722" top="0.70866141732283472" bottom="0.31496062992125984" header="0.51181102362204722" footer="0.51181102362204722"/>
  <pageSetup paperSize="9" scale="54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/>
    <pageSetUpPr fitToPage="1"/>
  </sheetPr>
  <dimension ref="A1:O40"/>
  <sheetViews>
    <sheetView showGridLines="0" defaultGridColor="0" view="pageBreakPreview" topLeftCell="A13" colorId="8" zoomScale="70" zoomScaleNormal="70" zoomScaleSheetLayoutView="70" workbookViewId="0">
      <selection activeCell="G30" sqref="G30"/>
    </sheetView>
  </sheetViews>
  <sheetFormatPr defaultColWidth="9.77734375" defaultRowHeight="15.75"/>
  <cols>
    <col min="1" max="1" width="9.77734375" style="27"/>
    <col min="2" max="2" width="12" style="3" customWidth="1"/>
    <col min="3" max="3" width="25.6640625" style="3" customWidth="1"/>
    <col min="4" max="8" width="14.44140625" style="3" customWidth="1"/>
    <col min="9" max="9" width="14.44140625" style="27" customWidth="1"/>
    <col min="10" max="10" width="14.33203125" style="27" customWidth="1"/>
    <col min="11" max="15" width="12.33203125" style="27" customWidth="1"/>
    <col min="16" max="16384" width="9.77734375" style="27"/>
  </cols>
  <sheetData>
    <row r="1" spans="1:15" ht="27" customHeight="1"/>
    <row r="2" spans="1:15" ht="24" customHeight="1">
      <c r="A2" s="120"/>
      <c r="B2" s="571" t="s">
        <v>220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</row>
    <row r="3" spans="1:15" ht="28.5" customHeight="1">
      <c r="A3" s="120"/>
      <c r="B3" s="575" t="s">
        <v>221</v>
      </c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</row>
    <row r="4" spans="1:15" ht="10.5" customHeight="1">
      <c r="A4" s="120"/>
      <c r="B4" s="177"/>
      <c r="C4" s="178"/>
      <c r="D4" s="179"/>
      <c r="E4" s="180"/>
      <c r="F4" s="181"/>
      <c r="G4" s="181"/>
      <c r="H4" s="178"/>
      <c r="I4" s="334"/>
      <c r="J4" s="334"/>
      <c r="K4" s="334"/>
      <c r="L4" s="334"/>
      <c r="M4" s="334"/>
      <c r="N4" s="334"/>
      <c r="O4" s="334"/>
    </row>
    <row r="5" spans="1:15" s="5" customFormat="1" ht="20.25">
      <c r="A5" s="10"/>
      <c r="B5" s="339"/>
      <c r="C5" s="340"/>
      <c r="D5" s="341"/>
      <c r="E5" s="342"/>
      <c r="F5" s="343"/>
      <c r="G5" s="343"/>
      <c r="H5" s="340"/>
      <c r="I5" s="344"/>
      <c r="J5" s="344"/>
      <c r="K5" s="574" t="s">
        <v>138</v>
      </c>
      <c r="L5" s="574"/>
      <c r="M5" s="574"/>
      <c r="N5" s="574"/>
      <c r="O5" s="574"/>
    </row>
    <row r="6" spans="1:15" s="5" customFormat="1" ht="20.25">
      <c r="A6" s="10"/>
      <c r="B6" s="345" t="s">
        <v>20</v>
      </c>
      <c r="C6" s="346"/>
      <c r="D6" s="347">
        <v>2016</v>
      </c>
      <c r="E6" s="348">
        <v>2017</v>
      </c>
      <c r="F6" s="348">
        <v>2018</v>
      </c>
      <c r="G6" s="348">
        <v>2019</v>
      </c>
      <c r="H6" s="348">
        <v>2020</v>
      </c>
      <c r="I6" s="348">
        <v>2021</v>
      </c>
      <c r="J6" s="348" t="s">
        <v>130</v>
      </c>
      <c r="K6" s="573" t="s">
        <v>137</v>
      </c>
      <c r="L6" s="573"/>
      <c r="M6" s="573"/>
      <c r="N6" s="573"/>
      <c r="O6" s="573"/>
    </row>
    <row r="7" spans="1:15" s="3" customFormat="1" ht="30.75" customHeight="1">
      <c r="A7" s="118"/>
      <c r="B7" s="349" t="s">
        <v>21</v>
      </c>
      <c r="C7" s="350"/>
      <c r="D7" s="351"/>
      <c r="E7" s="352"/>
      <c r="F7" s="352"/>
      <c r="G7" s="352"/>
      <c r="H7" s="352"/>
      <c r="I7" s="352"/>
      <c r="J7" s="352" t="s">
        <v>131</v>
      </c>
      <c r="K7" s="353" t="s">
        <v>132</v>
      </c>
      <c r="L7" s="353" t="s">
        <v>133</v>
      </c>
      <c r="M7" s="353" t="s">
        <v>134</v>
      </c>
      <c r="N7" s="353" t="s">
        <v>135</v>
      </c>
      <c r="O7" s="353" t="s">
        <v>136</v>
      </c>
    </row>
    <row r="8" spans="1:15" ht="36" customHeight="1">
      <c r="A8" s="120"/>
      <c r="B8" s="338" t="s">
        <v>123</v>
      </c>
      <c r="C8" s="22"/>
      <c r="D8" s="459">
        <v>38409.648590000004</v>
      </c>
      <c r="E8" s="459">
        <v>43026.625350000002</v>
      </c>
      <c r="F8" s="459">
        <v>40734.753270000001</v>
      </c>
      <c r="G8" s="459">
        <v>35549.300159999999</v>
      </c>
      <c r="H8" s="459">
        <v>41744.720720000005</v>
      </c>
      <c r="I8" s="459">
        <v>32798.813040000001</v>
      </c>
      <c r="J8" s="459">
        <v>38710.643521666672</v>
      </c>
      <c r="K8" s="460">
        <v>12.020356679863076</v>
      </c>
      <c r="L8" s="460">
        <v>-5.3266368472004721</v>
      </c>
      <c r="M8" s="460">
        <v>-12.729801198572478</v>
      </c>
      <c r="N8" s="460">
        <v>17.427686430156729</v>
      </c>
      <c r="O8" s="460">
        <v>-21.430033608331211</v>
      </c>
    </row>
    <row r="9" spans="1:15" ht="20.25">
      <c r="A9" s="120"/>
      <c r="B9" s="336" t="s">
        <v>124</v>
      </c>
      <c r="C9" s="22"/>
      <c r="D9" s="461"/>
      <c r="E9" s="461"/>
      <c r="F9" s="461"/>
      <c r="G9" s="461"/>
      <c r="H9" s="461"/>
      <c r="I9" s="369"/>
      <c r="J9" s="369"/>
      <c r="K9" s="43"/>
      <c r="L9" s="43"/>
      <c r="M9" s="43"/>
      <c r="N9" s="43"/>
      <c r="O9" s="43"/>
    </row>
    <row r="10" spans="1:15" ht="23.25" customHeight="1">
      <c r="A10" s="120"/>
      <c r="B10" s="335" t="s">
        <v>127</v>
      </c>
      <c r="C10" s="22"/>
      <c r="D10" s="461">
        <v>4991.6480000000001</v>
      </c>
      <c r="E10" s="461">
        <v>4400.0685999999996</v>
      </c>
      <c r="F10" s="461">
        <v>4433.7290000000003</v>
      </c>
      <c r="G10" s="461">
        <v>4200.5689000000002</v>
      </c>
      <c r="H10" s="461">
        <v>3916.7640000000001</v>
      </c>
      <c r="I10" s="461">
        <v>3502.46</v>
      </c>
      <c r="J10" s="459">
        <v>4240.8730833333329</v>
      </c>
      <c r="K10" s="462">
        <v>-11.851384552756938</v>
      </c>
      <c r="L10" s="462">
        <v>0.76499716390787675</v>
      </c>
      <c r="M10" s="462">
        <v>-5.2587810396169887</v>
      </c>
      <c r="N10" s="462">
        <v>-6.7563443608793072</v>
      </c>
      <c r="O10" s="462">
        <v>-10.577711600698947</v>
      </c>
    </row>
    <row r="11" spans="1:15" ht="23.25" customHeight="1">
      <c r="A11" s="120"/>
      <c r="B11" s="337" t="s">
        <v>125</v>
      </c>
      <c r="C11" s="22"/>
      <c r="D11" s="461"/>
      <c r="E11" s="461"/>
      <c r="F11" s="461"/>
      <c r="G11" s="461"/>
      <c r="H11" s="461"/>
      <c r="I11" s="369"/>
      <c r="J11" s="369"/>
      <c r="K11" s="43"/>
      <c r="L11" s="43"/>
      <c r="M11" s="43"/>
      <c r="N11" s="43"/>
      <c r="O11" s="43"/>
    </row>
    <row r="12" spans="1:15" ht="23.25" customHeight="1">
      <c r="A12" s="120"/>
      <c r="B12" s="335" t="s">
        <v>126</v>
      </c>
      <c r="C12" s="22"/>
      <c r="D12" s="461">
        <v>33418.000590000003</v>
      </c>
      <c r="E12" s="461">
        <v>38626.556750000003</v>
      </c>
      <c r="F12" s="461">
        <v>36301.024270000002</v>
      </c>
      <c r="G12" s="461">
        <v>31348.73126</v>
      </c>
      <c r="H12" s="461">
        <v>37827.956720000002</v>
      </c>
      <c r="I12" s="461">
        <v>29296.353040000002</v>
      </c>
      <c r="J12" s="459">
        <v>34469.770438333333</v>
      </c>
      <c r="K12" s="462">
        <v>15.586079562038812</v>
      </c>
      <c r="L12" s="462">
        <v>-6.0205534110932657</v>
      </c>
      <c r="M12" s="462">
        <v>-13.642295526335024</v>
      </c>
      <c r="N12" s="462">
        <v>20.668222283902416</v>
      </c>
      <c r="O12" s="462">
        <v>-22.553699485146282</v>
      </c>
    </row>
    <row r="13" spans="1:15" ht="23.25" customHeight="1">
      <c r="A13" s="120"/>
      <c r="B13" s="337" t="s">
        <v>128</v>
      </c>
      <c r="C13" s="22"/>
      <c r="D13" s="461"/>
      <c r="E13" s="461"/>
      <c r="F13" s="461"/>
      <c r="G13" s="461"/>
      <c r="H13" s="461"/>
      <c r="I13" s="369"/>
      <c r="J13" s="369"/>
      <c r="K13" s="43"/>
      <c r="L13" s="43"/>
      <c r="M13" s="43"/>
      <c r="N13" s="43"/>
      <c r="O13" s="43"/>
    </row>
    <row r="14" spans="1:15" ht="14.25" customHeight="1">
      <c r="A14" s="120"/>
      <c r="B14" s="48"/>
      <c r="C14" s="22"/>
      <c r="D14" s="461"/>
      <c r="E14" s="461"/>
      <c r="F14" s="461"/>
      <c r="G14" s="461"/>
      <c r="H14" s="461"/>
      <c r="I14" s="369"/>
      <c r="J14" s="369"/>
      <c r="K14" s="43"/>
      <c r="L14" s="43"/>
      <c r="M14" s="43"/>
      <c r="N14" s="43"/>
      <c r="O14" s="43"/>
    </row>
    <row r="15" spans="1:15" s="363" customFormat="1" ht="23.25" customHeight="1">
      <c r="A15" s="362"/>
      <c r="B15" s="354" t="s">
        <v>129</v>
      </c>
      <c r="C15" s="355"/>
      <c r="D15" s="459">
        <v>38409.648590000004</v>
      </c>
      <c r="E15" s="459">
        <v>43026.625350000002</v>
      </c>
      <c r="F15" s="459">
        <v>40734.753270000001</v>
      </c>
      <c r="G15" s="459">
        <v>35549.300159999999</v>
      </c>
      <c r="H15" s="459">
        <v>41744.720720000005</v>
      </c>
      <c r="I15" s="459">
        <v>32798.813040000001</v>
      </c>
      <c r="J15" s="463">
        <v>38710.643521666672</v>
      </c>
      <c r="K15" s="462">
        <v>12.020356679863076</v>
      </c>
      <c r="L15" s="462">
        <v>-5.3266368472004721</v>
      </c>
      <c r="M15" s="462">
        <v>-12.729801198572478</v>
      </c>
      <c r="N15" s="462">
        <v>17.427686430156729</v>
      </c>
      <c r="O15" s="462">
        <v>-21.430033608331211</v>
      </c>
    </row>
    <row r="16" spans="1:15" s="363" customFormat="1" ht="23.25" customHeight="1">
      <c r="A16" s="362"/>
      <c r="B16" s="356" t="s">
        <v>139</v>
      </c>
      <c r="C16" s="355"/>
      <c r="D16" s="461"/>
      <c r="E16" s="461"/>
      <c r="F16" s="461"/>
      <c r="G16" s="461"/>
      <c r="H16" s="461"/>
      <c r="I16" s="368"/>
      <c r="J16" s="368"/>
      <c r="K16" s="366"/>
      <c r="L16" s="366"/>
      <c r="M16" s="366"/>
      <c r="N16" s="366"/>
      <c r="O16" s="366"/>
    </row>
    <row r="17" spans="1:15" s="363" customFormat="1" ht="23.25" customHeight="1">
      <c r="A17" s="362"/>
      <c r="B17" s="357" t="s">
        <v>140</v>
      </c>
      <c r="C17" s="355"/>
      <c r="D17" s="461">
        <v>22.03492</v>
      </c>
      <c r="E17" s="461">
        <v>8.6948899999999991</v>
      </c>
      <c r="F17" s="461">
        <v>234.65004999999999</v>
      </c>
      <c r="G17" s="461">
        <v>31.9069</v>
      </c>
      <c r="H17" s="461">
        <v>51.38035</v>
      </c>
      <c r="I17" s="368">
        <v>47.152079999999998</v>
      </c>
      <c r="J17" s="459">
        <v>65.969865000000013</v>
      </c>
      <c r="K17" s="462">
        <v>-60.540405864872668</v>
      </c>
      <c r="L17" s="462">
        <v>2598.7121171170656</v>
      </c>
      <c r="M17" s="462">
        <v>-86.402346813904359</v>
      </c>
      <c r="N17" s="462">
        <v>61.032096505771484</v>
      </c>
      <c r="O17" s="462">
        <v>-8.2293522718315479</v>
      </c>
    </row>
    <row r="18" spans="1:15" s="363" customFormat="1" ht="23.25" customHeight="1">
      <c r="A18" s="362"/>
      <c r="B18" s="358" t="s">
        <v>141</v>
      </c>
      <c r="C18" s="355"/>
      <c r="D18" s="461"/>
      <c r="E18" s="461"/>
      <c r="F18" s="461"/>
      <c r="G18" s="461"/>
      <c r="H18" s="461"/>
      <c r="I18" s="368"/>
      <c r="J18" s="368"/>
      <c r="K18" s="366"/>
      <c r="L18" s="366"/>
      <c r="M18" s="366"/>
      <c r="N18" s="366"/>
      <c r="O18" s="366"/>
    </row>
    <row r="19" spans="1:15" s="363" customFormat="1" ht="23.25" customHeight="1">
      <c r="A19" s="362"/>
      <c r="B19" s="357" t="s">
        <v>142</v>
      </c>
      <c r="C19" s="355"/>
      <c r="D19" s="464" t="s">
        <v>91</v>
      </c>
      <c r="E19" s="464" t="s">
        <v>91</v>
      </c>
      <c r="F19" s="464" t="s">
        <v>91</v>
      </c>
      <c r="G19" s="464" t="s">
        <v>91</v>
      </c>
      <c r="H19" s="464" t="s">
        <v>91</v>
      </c>
      <c r="I19" s="464" t="s">
        <v>91</v>
      </c>
      <c r="J19" s="464" t="s">
        <v>91</v>
      </c>
      <c r="K19" s="465" t="s">
        <v>91</v>
      </c>
      <c r="L19" s="465" t="s">
        <v>91</v>
      </c>
      <c r="M19" s="465" t="s">
        <v>91</v>
      </c>
      <c r="N19" s="465" t="s">
        <v>91</v>
      </c>
      <c r="O19" s="465" t="s">
        <v>91</v>
      </c>
    </row>
    <row r="20" spans="1:15" s="363" customFormat="1" ht="23.25" customHeight="1">
      <c r="A20" s="362"/>
      <c r="B20" s="358" t="s">
        <v>143</v>
      </c>
      <c r="C20" s="355"/>
      <c r="D20" s="461"/>
      <c r="E20" s="461"/>
      <c r="F20" s="461"/>
      <c r="G20" s="461"/>
      <c r="H20" s="461"/>
      <c r="I20" s="368"/>
      <c r="J20" s="368"/>
      <c r="K20" s="366"/>
      <c r="L20" s="366"/>
      <c r="M20" s="366"/>
      <c r="N20" s="366"/>
      <c r="O20" s="366"/>
    </row>
    <row r="21" spans="1:15" s="363" customFormat="1" ht="23.25" customHeight="1">
      <c r="A21" s="362"/>
      <c r="B21" s="357" t="s">
        <v>144</v>
      </c>
      <c r="C21" s="355"/>
      <c r="D21" s="464" t="s">
        <v>91</v>
      </c>
      <c r="E21" s="464" t="s">
        <v>91</v>
      </c>
      <c r="F21" s="464" t="s">
        <v>91</v>
      </c>
      <c r="G21" s="464" t="s">
        <v>91</v>
      </c>
      <c r="H21" s="464" t="s">
        <v>91</v>
      </c>
      <c r="I21" s="464" t="s">
        <v>91</v>
      </c>
      <c r="J21" s="464" t="s">
        <v>91</v>
      </c>
      <c r="K21" s="465" t="s">
        <v>91</v>
      </c>
      <c r="L21" s="465" t="s">
        <v>91</v>
      </c>
      <c r="M21" s="465" t="s">
        <v>91</v>
      </c>
      <c r="N21" s="465" t="s">
        <v>91</v>
      </c>
      <c r="O21" s="465" t="s">
        <v>91</v>
      </c>
    </row>
    <row r="22" spans="1:15" s="363" customFormat="1" ht="23.25" customHeight="1">
      <c r="A22" s="362"/>
      <c r="B22" s="358" t="s">
        <v>145</v>
      </c>
      <c r="C22" s="355"/>
      <c r="D22" s="461"/>
      <c r="E22" s="461"/>
      <c r="F22" s="461"/>
      <c r="G22" s="461"/>
      <c r="H22" s="461"/>
      <c r="I22" s="368"/>
      <c r="J22" s="368"/>
      <c r="K22" s="366"/>
      <c r="L22" s="366"/>
      <c r="M22" s="366"/>
      <c r="N22" s="366"/>
      <c r="O22" s="366"/>
    </row>
    <row r="23" spans="1:15" s="363" customFormat="1" ht="23.25" customHeight="1">
      <c r="A23" s="362"/>
      <c r="B23" s="357" t="s">
        <v>146</v>
      </c>
      <c r="C23" s="355"/>
      <c r="D23" s="464" t="s">
        <v>91</v>
      </c>
      <c r="E23" s="464" t="s">
        <v>91</v>
      </c>
      <c r="F23" s="464" t="s">
        <v>91</v>
      </c>
      <c r="G23" s="464" t="s">
        <v>91</v>
      </c>
      <c r="H23" s="464" t="s">
        <v>91</v>
      </c>
      <c r="I23" s="464" t="s">
        <v>91</v>
      </c>
      <c r="J23" s="464" t="s">
        <v>91</v>
      </c>
      <c r="K23" s="465" t="s">
        <v>91</v>
      </c>
      <c r="L23" s="465" t="s">
        <v>91</v>
      </c>
      <c r="M23" s="465" t="s">
        <v>91</v>
      </c>
      <c r="N23" s="465" t="s">
        <v>91</v>
      </c>
      <c r="O23" s="465" t="s">
        <v>91</v>
      </c>
    </row>
    <row r="24" spans="1:15" s="363" customFormat="1" ht="23.25" customHeight="1">
      <c r="A24" s="362"/>
      <c r="B24" s="358" t="s">
        <v>147</v>
      </c>
      <c r="C24" s="355"/>
      <c r="D24" s="461"/>
      <c r="E24" s="461"/>
      <c r="F24" s="461"/>
      <c r="G24" s="461"/>
      <c r="H24" s="461"/>
      <c r="I24" s="368"/>
      <c r="J24" s="368"/>
      <c r="K24" s="366"/>
      <c r="L24" s="366"/>
      <c r="M24" s="366"/>
      <c r="N24" s="366"/>
      <c r="O24" s="366"/>
    </row>
    <row r="25" spans="1:15" s="363" customFormat="1" ht="23.25" customHeight="1">
      <c r="A25" s="362"/>
      <c r="B25" s="357" t="s">
        <v>148</v>
      </c>
      <c r="C25" s="355"/>
      <c r="D25" s="461">
        <v>38387.613670000006</v>
      </c>
      <c r="E25" s="461">
        <v>43017.930460000003</v>
      </c>
      <c r="F25" s="461">
        <v>40500.103220000005</v>
      </c>
      <c r="G25" s="461">
        <v>35517.393259999997</v>
      </c>
      <c r="H25" s="461">
        <v>41693.340370000005</v>
      </c>
      <c r="I25" s="461">
        <v>32751.660960000001</v>
      </c>
      <c r="J25" s="459">
        <v>38644.673656666673</v>
      </c>
      <c r="K25" s="462">
        <v>12.062007369889205</v>
      </c>
      <c r="L25" s="462">
        <v>-5.8529715704040868</v>
      </c>
      <c r="M25" s="462">
        <v>-12.30295619972498</v>
      </c>
      <c r="N25" s="462">
        <v>17.388514592807724</v>
      </c>
      <c r="O25" s="462">
        <v>-21.446301329297889</v>
      </c>
    </row>
    <row r="26" spans="1:15" s="363" customFormat="1" ht="23.25" customHeight="1" thickBot="1">
      <c r="A26" s="362"/>
      <c r="B26" s="359" t="s">
        <v>149</v>
      </c>
      <c r="C26" s="360"/>
      <c r="D26" s="466"/>
      <c r="E26" s="466"/>
      <c r="F26" s="466"/>
      <c r="G26" s="466"/>
      <c r="H26" s="466"/>
      <c r="I26" s="370"/>
      <c r="J26" s="370"/>
      <c r="K26" s="367"/>
      <c r="L26" s="367"/>
      <c r="M26" s="367"/>
      <c r="N26" s="367"/>
      <c r="O26" s="367"/>
    </row>
    <row r="27" spans="1:15" s="363" customFormat="1" ht="23.25" customHeight="1">
      <c r="A27" s="362"/>
      <c r="B27" s="354" t="s">
        <v>150</v>
      </c>
      <c r="C27" s="355"/>
      <c r="D27" s="459">
        <v>31633.5</v>
      </c>
      <c r="E27" s="459">
        <v>32022.6</v>
      </c>
      <c r="F27" s="459">
        <v>32382.3</v>
      </c>
      <c r="G27" s="459">
        <v>32523</v>
      </c>
      <c r="H27" s="459">
        <v>32584</v>
      </c>
      <c r="I27" s="463">
        <v>32655.4</v>
      </c>
      <c r="J27" s="368"/>
      <c r="K27" s="366"/>
      <c r="L27" s="366"/>
      <c r="M27" s="366"/>
      <c r="N27" s="366"/>
      <c r="O27" s="366"/>
    </row>
    <row r="28" spans="1:15" s="363" customFormat="1" ht="23.25" customHeight="1">
      <c r="A28" s="362"/>
      <c r="B28" s="356" t="s">
        <v>151</v>
      </c>
      <c r="C28" s="355"/>
      <c r="D28" s="467"/>
      <c r="E28" s="467"/>
      <c r="F28" s="467"/>
      <c r="G28" s="467"/>
      <c r="H28" s="467"/>
      <c r="I28" s="365"/>
      <c r="J28" s="365"/>
      <c r="K28" s="366"/>
      <c r="L28" s="366"/>
      <c r="M28" s="366"/>
      <c r="N28" s="366"/>
      <c r="O28" s="366"/>
    </row>
    <row r="29" spans="1:15" s="363" customFormat="1" ht="23.25" customHeight="1">
      <c r="A29" s="362"/>
      <c r="B29" s="354" t="s">
        <v>152</v>
      </c>
      <c r="C29" s="355"/>
      <c r="D29" s="461">
        <v>1.2135114252295827</v>
      </c>
      <c r="E29" s="461">
        <v>1.3433615777607066</v>
      </c>
      <c r="F29" s="461">
        <v>1.2506864311676442</v>
      </c>
      <c r="G29" s="461">
        <v>1.0920700199858562</v>
      </c>
      <c r="H29" s="461">
        <v>1.279564828443408</v>
      </c>
      <c r="I29" s="461">
        <v>1.0029477807652027</v>
      </c>
      <c r="J29" s="459">
        <v>1.1970236772254002</v>
      </c>
      <c r="K29" s="462">
        <v>10.700365058908101</v>
      </c>
      <c r="L29" s="462">
        <v>-6.8987492367874381</v>
      </c>
      <c r="M29" s="462">
        <v>-12.682348447140612</v>
      </c>
      <c r="N29" s="462">
        <v>17.168753379016866</v>
      </c>
      <c r="O29" s="462">
        <v>-21.618056508688987</v>
      </c>
    </row>
    <row r="30" spans="1:15" s="363" customFormat="1" ht="23.25" customHeight="1">
      <c r="A30" s="362"/>
      <c r="B30" s="356" t="s">
        <v>153</v>
      </c>
      <c r="C30" s="355"/>
      <c r="D30" s="467"/>
      <c r="E30" s="467"/>
      <c r="F30" s="467"/>
      <c r="G30" s="467"/>
      <c r="H30" s="467"/>
      <c r="I30" s="365"/>
      <c r="J30" s="368"/>
      <c r="K30" s="364"/>
      <c r="L30" s="364"/>
      <c r="M30" s="364"/>
      <c r="N30" s="364"/>
      <c r="O30" s="364"/>
    </row>
    <row r="31" spans="1:15" s="363" customFormat="1" ht="23.25" customHeight="1">
      <c r="A31" s="362"/>
      <c r="B31" s="361" t="s">
        <v>154</v>
      </c>
      <c r="C31" s="355"/>
      <c r="D31" s="461">
        <v>3.3246888362454321</v>
      </c>
      <c r="E31" s="461">
        <v>3.6804426787964566</v>
      </c>
      <c r="F31" s="461">
        <v>3.4265381675825872</v>
      </c>
      <c r="G31" s="461">
        <v>2.9919726574954963</v>
      </c>
      <c r="H31" s="461">
        <v>3.5056570642285152</v>
      </c>
      <c r="I31" s="461">
        <v>2.7478021390827472</v>
      </c>
      <c r="J31" s="459">
        <v>3.2795169239052058</v>
      </c>
      <c r="K31" s="364"/>
      <c r="L31" s="364"/>
      <c r="M31" s="364"/>
      <c r="N31" s="364"/>
      <c r="O31" s="364"/>
    </row>
    <row r="32" spans="1:15" s="363" customFormat="1" ht="23.25" customHeight="1">
      <c r="A32" s="362"/>
      <c r="B32" s="358" t="s">
        <v>155</v>
      </c>
      <c r="C32" s="355"/>
      <c r="D32" s="467"/>
      <c r="E32" s="467"/>
      <c r="F32" s="467"/>
      <c r="G32" s="467"/>
      <c r="H32" s="467"/>
      <c r="I32" s="365"/>
      <c r="J32" s="368"/>
      <c r="K32" s="364"/>
      <c r="L32" s="364"/>
      <c r="M32" s="364"/>
      <c r="N32" s="364"/>
      <c r="O32" s="364"/>
    </row>
    <row r="33" spans="1:15" s="363" customFormat="1" ht="23.25" customHeight="1">
      <c r="A33" s="362"/>
      <c r="B33" s="354" t="s">
        <v>156</v>
      </c>
      <c r="C33" s="355"/>
      <c r="D33" s="461">
        <v>13.003277679385898</v>
      </c>
      <c r="E33" s="461">
        <v>10.228452538160525</v>
      </c>
      <c r="F33" s="461">
        <v>10.947451111212255</v>
      </c>
      <c r="G33" s="461">
        <v>11.82679390137203</v>
      </c>
      <c r="H33" s="461">
        <v>9.3942197128879261</v>
      </c>
      <c r="I33" s="461">
        <v>10.693991991055345</v>
      </c>
      <c r="J33" s="459">
        <v>11.015697822345663</v>
      </c>
      <c r="K33" s="364"/>
      <c r="L33" s="364"/>
      <c r="M33" s="364"/>
      <c r="N33" s="364"/>
      <c r="O33" s="364"/>
    </row>
    <row r="34" spans="1:15" s="363" customFormat="1" ht="23.25" customHeight="1">
      <c r="A34" s="362"/>
      <c r="B34" s="356" t="s">
        <v>157</v>
      </c>
      <c r="C34" s="355"/>
      <c r="D34" s="467"/>
      <c r="E34" s="467"/>
      <c r="F34" s="467"/>
      <c r="G34" s="467"/>
      <c r="H34" s="467"/>
      <c r="I34" s="365"/>
      <c r="J34" s="365"/>
      <c r="K34" s="364"/>
      <c r="L34" s="364"/>
      <c r="M34" s="364"/>
      <c r="N34" s="364"/>
      <c r="O34" s="364"/>
    </row>
    <row r="35" spans="1:15" ht="19.899999999999999" customHeight="1">
      <c r="B35" s="54"/>
      <c r="C35" s="26"/>
      <c r="D35" s="26"/>
      <c r="E35" s="26"/>
    </row>
    <row r="40" spans="1:15" ht="18">
      <c r="E40" s="6"/>
    </row>
  </sheetData>
  <sheetProtection password="C7FD" sheet="1"/>
  <mergeCells count="4">
    <mergeCell ref="B2:O2"/>
    <mergeCell ref="B3:O3"/>
    <mergeCell ref="K5:O5"/>
    <mergeCell ref="K6:O6"/>
  </mergeCells>
  <printOptions horizontalCentered="1"/>
  <pageMargins left="0.51181102362204722" right="0.51181102362204722" top="0.70866141732283472" bottom="0.31496062992125984" header="0.51181102362204722" footer="0.51181102362204722"/>
  <pageSetup paperSize="9" scale="5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MALAY_BAN1&amp;BAN2</vt:lpstr>
      <vt:lpstr>MALAY_BAN3&amp;BAN4</vt:lpstr>
      <vt:lpstr>MALAY_BAN5</vt:lpstr>
      <vt:lpstr>MALAY_BAN6</vt:lpstr>
      <vt:lpstr>MALAY_SEMB</vt:lpstr>
      <vt:lpstr>MALAY_SEMB2</vt:lpstr>
      <vt:lpstr>MALAY_PENGELUARAN</vt:lpstr>
      <vt:lpstr>SUA_BEEF</vt:lpstr>
      <vt:lpstr>SUA_MUTTON</vt:lpstr>
      <vt:lpstr>SUA_PORK</vt:lpstr>
      <vt:lpstr>SUA_CHICKEN MEAT</vt:lpstr>
      <vt:lpstr>SUA_DUCK MEAT</vt:lpstr>
      <vt:lpstr>SUA_EGG</vt:lpstr>
      <vt:lpstr>SUA_FRESH MILK</vt:lpstr>
      <vt:lpstr>MALAY_NILDG</vt:lpstr>
      <vt:lpstr>'MALAY_BAN1&amp;BAN2'!Print_Area</vt:lpstr>
      <vt:lpstr>'MALAY_BAN3&amp;BAN4'!Print_Area</vt:lpstr>
      <vt:lpstr>MALAY_BAN5!Print_Area</vt:lpstr>
      <vt:lpstr>MALAY_BAN6!Print_Area</vt:lpstr>
      <vt:lpstr>MALAY_NILDG!Print_Area</vt:lpstr>
      <vt:lpstr>MALAY_PENGELUARAN!Print_Area</vt:lpstr>
      <vt:lpstr>MALAY_SEMB!Print_Area</vt:lpstr>
      <vt:lpstr>MALAY_SEMB2!Print_Area</vt:lpstr>
      <vt:lpstr>SUA_BEEF!Print_Area</vt:lpstr>
      <vt:lpstr>'SUA_CHICKEN MEAT'!Print_Area</vt:lpstr>
      <vt:lpstr>'SUA_DUCK MEAT'!Print_Area</vt:lpstr>
      <vt:lpstr>SUA_EGG!Print_Area</vt:lpstr>
      <vt:lpstr>'SUA_FRESH MILK'!Print_Area</vt:lpstr>
      <vt:lpstr>SUA_MUTTON!Print_Area</vt:lpstr>
      <vt:lpstr>SUA_PORK!Print_Area</vt:lpstr>
    </vt:vector>
  </TitlesOfParts>
  <Company>dvs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HPdemo</cp:lastModifiedBy>
  <cp:lastPrinted>2022-11-22T02:09:37Z</cp:lastPrinted>
  <dcterms:created xsi:type="dcterms:W3CDTF">2002-10-01T09:06:21Z</dcterms:created>
  <dcterms:modified xsi:type="dcterms:W3CDTF">2022-12-14T02:40:51Z</dcterms:modified>
</cp:coreProperties>
</file>